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20490" windowHeight="7590" tabRatio="917" firstSheet="11" activeTab="11"/>
  </bookViews>
  <sheets>
    <sheet name="foxz" sheetId="66" state="veryHidden" r:id="rId1"/>
    <sheet name="BIEU 2 - HỘ NGHÈO" sheetId="43" state="hidden" r:id="rId2"/>
    <sheet name="Đầu vào" sheetId="75" r:id="rId3"/>
    <sheet name="TCTL T.TRẤN" sheetId="70" r:id="rId4"/>
    <sheet name="BIEU 1 - CC SD ĐẤT" sheetId="84" r:id="rId5"/>
    <sheet name="BIEU 2-DÂN SỐ  " sheetId="60" r:id="rId6"/>
    <sheet name="BIEU 2A - DS TẠM TRÚ" sheetId="71" state="hidden" r:id="rId7"/>
    <sheet name="BIEU 3 - THU CHI NGÂN SÁCH" sheetId="85" r:id="rId8"/>
    <sheet name="BIEU 4-HO NGHEO " sheetId="63" r:id="rId9"/>
    <sheet name="BIEU 5-PHI NONG NGHIEP" sheetId="64" r:id="rId10"/>
    <sheet name="BIEU 6-GIAO DUC" sheetId="2" r:id="rId11"/>
    <sheet name="BIEU 7-Y TE" sheetId="4" r:id="rId12"/>
    <sheet name="BIEU 8-TDTT" sheetId="5" r:id="rId13"/>
    <sheet name="BIEU 9-TMDV" sheetId="6" r:id="rId14"/>
    <sheet name="BIEU 10-DAT CAY XANH" sheetId="76" state="hidden" r:id="rId15"/>
    <sheet name="BIEU 10-DUONG GIAO THONG" sheetId="77" r:id="rId16"/>
    <sheet name="Biểu 11 -Điện" sheetId="78" r:id="rId17"/>
    <sheet name="BIỂU 12- CHIÊU SÁNG" sheetId="83" r:id="rId18"/>
    <sheet name="BIEU 13-Cấp nước" sheetId="80" r:id="rId19"/>
    <sheet name="BIEU 14-CTR" sheetId="81" r:id="rId20"/>
    <sheet name="BIỂU 15 CBCC" sheetId="82" r:id="rId21"/>
    <sheet name="BIEU 10-VH" sheetId="72" state="hidden" r:id="rId22"/>
    <sheet name="BIEU 11 - NHÀ Ở" sheetId="74" state="hidden" r:id="rId23"/>
    <sheet name="Biểu 13 -Điện" sheetId="51" state="hidden" r:id="rId24"/>
    <sheet name="BIEU 14- CẤP NƯỚC" sheetId="73" state="hidden" r:id="rId25"/>
    <sheet name="MAU 15 CBCC" sheetId="65" state="hidden" r:id="rId26"/>
    <sheet name="MAU 16" sheetId="18" state="hidden" r:id="rId27"/>
    <sheet name="BANG TONG HOP TX" sheetId="20" state="hidden" r:id="rId28"/>
    <sheet name="BANG TONG HOP" sheetId="3" state="hidden"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d" localSheetId="4">'[1]???????-BLDG'!#REF!</definedName>
    <definedName name="\d" localSheetId="17">'[1]???????-BLDG'!#REF!</definedName>
    <definedName name="\d" localSheetId="7">'[1]???????-BLDG'!#REF!</definedName>
    <definedName name="\d">'[1]???????-BLDG'!#REF!</definedName>
    <definedName name="\e" localSheetId="4">'[1]???????-BLDG'!#REF!</definedName>
    <definedName name="\e" localSheetId="17">'[1]???????-BLDG'!#REF!</definedName>
    <definedName name="\e" localSheetId="7">'[1]???????-BLDG'!#REF!</definedName>
    <definedName name="\e">'[1]???????-BLDG'!#REF!</definedName>
    <definedName name="\f" localSheetId="4">'[1]???????-BLDG'!#REF!</definedName>
    <definedName name="\f" localSheetId="17">'[1]???????-BLDG'!#REF!</definedName>
    <definedName name="\f" localSheetId="7">'[1]???????-BLDG'!#REF!</definedName>
    <definedName name="\f">'[1]???????-BLDG'!#REF!</definedName>
    <definedName name="\g" localSheetId="4">'[1]???????-BLDG'!#REF!</definedName>
    <definedName name="\g" localSheetId="17">'[1]???????-BLDG'!#REF!</definedName>
    <definedName name="\g" localSheetId="7">'[1]???????-BLDG'!#REF!</definedName>
    <definedName name="\g">'[1]???????-BLDG'!#REF!</definedName>
    <definedName name="\h" localSheetId="4">'[1]???????-BLDG'!#REF!</definedName>
    <definedName name="\h" localSheetId="17">'[1]???????-BLDG'!#REF!</definedName>
    <definedName name="\h" localSheetId="7">'[1]???????-BLDG'!#REF!</definedName>
    <definedName name="\h">'[1]???????-BLDG'!#REF!</definedName>
    <definedName name="\i" localSheetId="4">'[1]???????-BLDG'!#REF!</definedName>
    <definedName name="\i" localSheetId="17">'[1]???????-BLDG'!#REF!</definedName>
    <definedName name="\i" localSheetId="7">'[1]???????-BLDG'!#REF!</definedName>
    <definedName name="\i">'[1]???????-BLDG'!#REF!</definedName>
    <definedName name="\j" localSheetId="4">'[1]???????-BLDG'!#REF!</definedName>
    <definedName name="\j" localSheetId="17">'[1]???????-BLDG'!#REF!</definedName>
    <definedName name="\j" localSheetId="7">'[1]???????-BLDG'!#REF!</definedName>
    <definedName name="\j">'[1]???????-BLDG'!#REF!</definedName>
    <definedName name="\k" localSheetId="4">'[1]???????-BLDG'!#REF!</definedName>
    <definedName name="\k" localSheetId="17">'[1]???????-BLDG'!#REF!</definedName>
    <definedName name="\k" localSheetId="7">'[1]???????-BLDG'!#REF!</definedName>
    <definedName name="\k">'[1]???????-BLDG'!#REF!</definedName>
    <definedName name="\l" localSheetId="4">'[1]???????-BLDG'!#REF!</definedName>
    <definedName name="\l" localSheetId="17">'[1]???????-BLDG'!#REF!</definedName>
    <definedName name="\l" localSheetId="7">'[1]???????-BLDG'!#REF!</definedName>
    <definedName name="\l">'[1]???????-BLDG'!#REF!</definedName>
    <definedName name="\m" localSheetId="4">'[1]???????-BLDG'!#REF!</definedName>
    <definedName name="\m" localSheetId="17">'[1]???????-BLDG'!#REF!</definedName>
    <definedName name="\m" localSheetId="7">'[1]???????-BLDG'!#REF!</definedName>
    <definedName name="\m">'[1]???????-BLDG'!#REF!</definedName>
    <definedName name="\n" localSheetId="4">'[1]???????-BLDG'!#REF!</definedName>
    <definedName name="\n" localSheetId="17">'[1]???????-BLDG'!#REF!</definedName>
    <definedName name="\n" localSheetId="7">'[1]???????-BLDG'!#REF!</definedName>
    <definedName name="\n">'[1]???????-BLDG'!#REF!</definedName>
    <definedName name="\o" localSheetId="4">'[1]???????-BLDG'!#REF!</definedName>
    <definedName name="\o" localSheetId="17">'[1]???????-BLDG'!#REF!</definedName>
    <definedName name="\o" localSheetId="7">'[1]???????-BLDG'!#REF!</definedName>
    <definedName name="\o">'[1]???????-BLDG'!#REF!</definedName>
    <definedName name="______CON1" localSheetId="4">#REF!</definedName>
    <definedName name="______CON1" localSheetId="17">#REF!</definedName>
    <definedName name="______CON1" localSheetId="7">#REF!</definedName>
    <definedName name="______CON1">#REF!</definedName>
    <definedName name="______CON2" localSheetId="4">#REF!</definedName>
    <definedName name="______CON2" localSheetId="17">#REF!</definedName>
    <definedName name="______CON2" localSheetId="7">#REF!</definedName>
    <definedName name="______CON2">#REF!</definedName>
    <definedName name="____A65700" localSheetId="4">'[2]MTO REV.2(ARMOR)'!#REF!</definedName>
    <definedName name="____A65700" localSheetId="17">'[2]MTO REV.2(ARMOR)'!#REF!</definedName>
    <definedName name="____A65700" localSheetId="7">'[2]MTO REV.2(ARMOR)'!#REF!</definedName>
    <definedName name="____A65700">'[2]MTO REV.2(ARMOR)'!#REF!</definedName>
    <definedName name="____A65800" localSheetId="4">'[2]MTO REV.2(ARMOR)'!#REF!</definedName>
    <definedName name="____A65800" localSheetId="17">'[2]MTO REV.2(ARMOR)'!#REF!</definedName>
    <definedName name="____A65800" localSheetId="7">'[2]MTO REV.2(ARMOR)'!#REF!</definedName>
    <definedName name="____A65800">'[2]MTO REV.2(ARMOR)'!#REF!</definedName>
    <definedName name="____A66000" localSheetId="4">'[2]MTO REV.2(ARMOR)'!#REF!</definedName>
    <definedName name="____A66000" localSheetId="17">'[2]MTO REV.2(ARMOR)'!#REF!</definedName>
    <definedName name="____A66000" localSheetId="7">'[2]MTO REV.2(ARMOR)'!#REF!</definedName>
    <definedName name="____A66000">'[2]MTO REV.2(ARMOR)'!#REF!</definedName>
    <definedName name="____A67000" localSheetId="4">'[2]MTO REV.2(ARMOR)'!#REF!</definedName>
    <definedName name="____A67000" localSheetId="17">'[2]MTO REV.2(ARMOR)'!#REF!</definedName>
    <definedName name="____A67000" localSheetId="7">'[2]MTO REV.2(ARMOR)'!#REF!</definedName>
    <definedName name="____A67000">'[2]MTO REV.2(ARMOR)'!#REF!</definedName>
    <definedName name="____A68000" localSheetId="4">'[2]MTO REV.2(ARMOR)'!#REF!</definedName>
    <definedName name="____A68000" localSheetId="17">'[2]MTO REV.2(ARMOR)'!#REF!</definedName>
    <definedName name="____A68000" localSheetId="7">'[2]MTO REV.2(ARMOR)'!#REF!</definedName>
    <definedName name="____A68000">'[2]MTO REV.2(ARMOR)'!#REF!</definedName>
    <definedName name="____A70000" localSheetId="4">'[2]MTO REV.2(ARMOR)'!#REF!</definedName>
    <definedName name="____A70000" localSheetId="17">'[2]MTO REV.2(ARMOR)'!#REF!</definedName>
    <definedName name="____A70000" localSheetId="7">'[2]MTO REV.2(ARMOR)'!#REF!</definedName>
    <definedName name="____A70000">'[2]MTO REV.2(ARMOR)'!#REF!</definedName>
    <definedName name="____A75000" localSheetId="4">'[2]MTO REV.2(ARMOR)'!#REF!</definedName>
    <definedName name="____A75000" localSheetId="17">'[2]MTO REV.2(ARMOR)'!#REF!</definedName>
    <definedName name="____A75000" localSheetId="7">'[2]MTO REV.2(ARMOR)'!#REF!</definedName>
    <definedName name="____A75000">'[2]MTO REV.2(ARMOR)'!#REF!</definedName>
    <definedName name="____A85000" localSheetId="4">'[2]MTO REV.2(ARMOR)'!#REF!</definedName>
    <definedName name="____A85000" localSheetId="17">'[2]MTO REV.2(ARMOR)'!#REF!</definedName>
    <definedName name="____A85000" localSheetId="7">'[2]MTO REV.2(ARMOR)'!#REF!</definedName>
    <definedName name="____A85000">'[2]MTO REV.2(ARMOR)'!#REF!</definedName>
    <definedName name="____oto10" localSheetId="4">[3]VL!#REF!</definedName>
    <definedName name="____oto10" localSheetId="17">[3]VL!#REF!</definedName>
    <definedName name="____oto10" localSheetId="7">[3]VL!#REF!</definedName>
    <definedName name="____oto10">[3]VL!#REF!</definedName>
    <definedName name="___NET2" localSheetId="4">#REF!</definedName>
    <definedName name="___NET2" localSheetId="17">#REF!</definedName>
    <definedName name="___NET2" localSheetId="7">#REF!</definedName>
    <definedName name="___NET2">#REF!</definedName>
    <definedName name="__a1" localSheetId="4" hidden="1">{"'Sheet1'!$L$16"}</definedName>
    <definedName name="__a1" localSheetId="7" hidden="1">{"'Sheet1'!$L$16"}</definedName>
    <definedName name="__a1" hidden="1">{"'Sheet1'!$L$16"}</definedName>
    <definedName name="__a129" localSheetId="4" hidden="1">{"Offgrid",#N/A,FALSE,"OFFGRID";"Region",#N/A,FALSE,"REGION";"Offgrid -2",#N/A,FALSE,"OFFGRID";"WTP",#N/A,FALSE,"WTP";"WTP -2",#N/A,FALSE,"WTP";"Project",#N/A,FALSE,"PROJECT";"Summary -2",#N/A,FALSE,"SUMMARY"}</definedName>
    <definedName name="__a129" localSheetId="7"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7"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16550" localSheetId="4">'[4]CT -THVLNC'!#REF!</definedName>
    <definedName name="__a16550" localSheetId="17">'[4]CT -THVLNC'!#REF!</definedName>
    <definedName name="__a16550" localSheetId="7">'[4]CT -THVLNC'!#REF!</definedName>
    <definedName name="__a16550">'[4]CT -THVLNC'!#REF!</definedName>
    <definedName name="__A65700" localSheetId="4">'[2]MTO REV.2(ARMOR)'!#REF!</definedName>
    <definedName name="__A65700" localSheetId="17">'[2]MTO REV.2(ARMOR)'!#REF!</definedName>
    <definedName name="__A65700" localSheetId="7">'[2]MTO REV.2(ARMOR)'!#REF!</definedName>
    <definedName name="__A65700">'[2]MTO REV.2(ARMOR)'!#REF!</definedName>
    <definedName name="__A65800" localSheetId="4">'[2]MTO REV.2(ARMOR)'!#REF!</definedName>
    <definedName name="__A65800" localSheetId="17">'[2]MTO REV.2(ARMOR)'!#REF!</definedName>
    <definedName name="__A65800" localSheetId="7">'[2]MTO REV.2(ARMOR)'!#REF!</definedName>
    <definedName name="__A65800">'[2]MTO REV.2(ARMOR)'!#REF!</definedName>
    <definedName name="__A66000" localSheetId="4">'[2]MTO REV.2(ARMOR)'!#REF!</definedName>
    <definedName name="__A66000" localSheetId="17">'[2]MTO REV.2(ARMOR)'!#REF!</definedName>
    <definedName name="__A66000" localSheetId="7">'[2]MTO REV.2(ARMOR)'!#REF!</definedName>
    <definedName name="__A66000">'[2]MTO REV.2(ARMOR)'!#REF!</definedName>
    <definedName name="__A67000" localSheetId="4">'[2]MTO REV.2(ARMOR)'!#REF!</definedName>
    <definedName name="__A67000" localSheetId="17">'[2]MTO REV.2(ARMOR)'!#REF!</definedName>
    <definedName name="__A67000" localSheetId="7">'[2]MTO REV.2(ARMOR)'!#REF!</definedName>
    <definedName name="__A67000">'[2]MTO REV.2(ARMOR)'!#REF!</definedName>
    <definedName name="__A68000" localSheetId="4">'[2]MTO REV.2(ARMOR)'!#REF!</definedName>
    <definedName name="__A68000" localSheetId="17">'[2]MTO REV.2(ARMOR)'!#REF!</definedName>
    <definedName name="__A68000" localSheetId="7">'[2]MTO REV.2(ARMOR)'!#REF!</definedName>
    <definedName name="__A68000">'[2]MTO REV.2(ARMOR)'!#REF!</definedName>
    <definedName name="__A70000" localSheetId="4">'[2]MTO REV.2(ARMOR)'!#REF!</definedName>
    <definedName name="__A70000" localSheetId="17">'[2]MTO REV.2(ARMOR)'!#REF!</definedName>
    <definedName name="__A70000" localSheetId="7">'[2]MTO REV.2(ARMOR)'!#REF!</definedName>
    <definedName name="__A70000">'[2]MTO REV.2(ARMOR)'!#REF!</definedName>
    <definedName name="__A75000" localSheetId="4">'[2]MTO REV.2(ARMOR)'!#REF!</definedName>
    <definedName name="__A75000" localSheetId="17">'[2]MTO REV.2(ARMOR)'!#REF!</definedName>
    <definedName name="__A75000" localSheetId="7">'[2]MTO REV.2(ARMOR)'!#REF!</definedName>
    <definedName name="__A75000">'[2]MTO REV.2(ARMOR)'!#REF!</definedName>
    <definedName name="__A85000" localSheetId="4">'[2]MTO REV.2(ARMOR)'!#REF!</definedName>
    <definedName name="__A85000" localSheetId="17">'[2]MTO REV.2(ARMOR)'!#REF!</definedName>
    <definedName name="__A85000" localSheetId="7">'[2]MTO REV.2(ARMOR)'!#REF!</definedName>
    <definedName name="__A85000">'[2]MTO REV.2(ARMOR)'!#REF!</definedName>
    <definedName name="__CON1" localSheetId="4">#REF!</definedName>
    <definedName name="__CON1" localSheetId="17">#REF!</definedName>
    <definedName name="__CON1" localSheetId="7">#REF!</definedName>
    <definedName name="__CON1">#REF!</definedName>
    <definedName name="__CON2" localSheetId="4">#REF!</definedName>
    <definedName name="__CON2" localSheetId="17">#REF!</definedName>
    <definedName name="__CON2" localSheetId="7">#REF!</definedName>
    <definedName name="__CON2">#REF!</definedName>
    <definedName name="__CT250" localSheetId="4">'[5]dongia (2)'!#REF!</definedName>
    <definedName name="__CT250" localSheetId="17">'[5]dongia (2)'!#REF!</definedName>
    <definedName name="__CT250" localSheetId="7">'[5]dongia (2)'!#REF!</definedName>
    <definedName name="__CT250">'[5]dongia (2)'!#REF!</definedName>
    <definedName name="__hh1">[6]XL4Poppy!$C$9</definedName>
    <definedName name="__hh2">[6]XL4Poppy!$A$15</definedName>
    <definedName name="__NET2" localSheetId="4">#REF!</definedName>
    <definedName name="__NET2" localSheetId="17">#REF!</definedName>
    <definedName name="__NET2" localSheetId="7">#REF!</definedName>
    <definedName name="__NET2">#REF!</definedName>
    <definedName name="__oto10" localSheetId="4">[3]VL!#REF!</definedName>
    <definedName name="__oto10" localSheetId="17">[3]VL!#REF!</definedName>
    <definedName name="__oto10" localSheetId="7">[3]VL!#REF!</definedName>
    <definedName name="__oto10">[3]VL!#REF!</definedName>
    <definedName name="__sat10" localSheetId="4">[7]Gia!#REF!</definedName>
    <definedName name="__sat10" localSheetId="17">[7]Gia!#REF!</definedName>
    <definedName name="__sat10" localSheetId="7">[7]Gia!#REF!</definedName>
    <definedName name="__sat10">[7]Gia!#REF!</definedName>
    <definedName name="__sat14" localSheetId="4">[7]Gia!#REF!</definedName>
    <definedName name="__sat14" localSheetId="17">[7]Gia!#REF!</definedName>
    <definedName name="__sat14" localSheetId="7">[7]Gia!#REF!</definedName>
    <definedName name="__sat14">[7]Gia!#REF!</definedName>
    <definedName name="__sat6" localSheetId="4">[7]Gia!#REF!</definedName>
    <definedName name="__sat6" localSheetId="17">[7]Gia!#REF!</definedName>
    <definedName name="__sat6" localSheetId="7">[7]Gia!#REF!</definedName>
    <definedName name="__sat6">[7]Gia!#REF!</definedName>
    <definedName name="__sat8" localSheetId="4">[7]Gia!#REF!</definedName>
    <definedName name="__sat8" localSheetId="17">[7]Gia!#REF!</definedName>
    <definedName name="__sat8" localSheetId="7">[7]Gia!#REF!</definedName>
    <definedName name="__sat8">[7]Gia!#REF!</definedName>
    <definedName name="__tct3">[8]gVL!$Q$23</definedName>
    <definedName name="_1" localSheetId="4">#REF!</definedName>
    <definedName name="_1" localSheetId="17">#REF!</definedName>
    <definedName name="_1" localSheetId="7">#REF!</definedName>
    <definedName name="_1">#REF!</definedName>
    <definedName name="_1000A01">#N/A</definedName>
    <definedName name="_2" localSheetId="4">#REF!</definedName>
    <definedName name="_2" localSheetId="17">#REF!</definedName>
    <definedName name="_2" localSheetId="7">#REF!</definedName>
    <definedName name="_2">#REF!</definedName>
    <definedName name="_a1" localSheetId="4" hidden="1">{"'Sheet1'!$L$16"}</definedName>
    <definedName name="_a1" localSheetId="7" hidden="1">{"'Sheet1'!$L$16"}</definedName>
    <definedName name="_a1" hidden="1">{"'Sheet1'!$L$16"}</definedName>
    <definedName name="_a129" localSheetId="4" hidden="1">{"Offgrid",#N/A,FALSE,"OFFGRID";"Region",#N/A,FALSE,"REGION";"Offgrid -2",#N/A,FALSE,"OFFGRID";"WTP",#N/A,FALSE,"WTP";"WTP -2",#N/A,FALSE,"WTP";"Project",#N/A,FALSE,"PROJECT";"Summary -2",#N/A,FALSE,"SUMMARY"}</definedName>
    <definedName name="_a129" localSheetId="7"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7"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16550" localSheetId="4">'[4]CT -THVLNC'!#REF!</definedName>
    <definedName name="_a16550" localSheetId="17">'[4]CT -THVLNC'!#REF!</definedName>
    <definedName name="_a16550" localSheetId="7">'[4]CT -THVLNC'!#REF!</definedName>
    <definedName name="_a16550">'[4]CT -THVLNC'!#REF!</definedName>
    <definedName name="_A65700" localSheetId="4">'[2]MTO REV.2(ARMOR)'!#REF!</definedName>
    <definedName name="_A65700" localSheetId="17">'[2]MTO REV.2(ARMOR)'!#REF!</definedName>
    <definedName name="_A65700" localSheetId="7">'[2]MTO REV.2(ARMOR)'!#REF!</definedName>
    <definedName name="_A65700">'[2]MTO REV.2(ARMOR)'!#REF!</definedName>
    <definedName name="_A65800" localSheetId="4">'[2]MTO REV.2(ARMOR)'!#REF!</definedName>
    <definedName name="_A65800" localSheetId="17">'[2]MTO REV.2(ARMOR)'!#REF!</definedName>
    <definedName name="_A65800" localSheetId="7">'[2]MTO REV.2(ARMOR)'!#REF!</definedName>
    <definedName name="_A65800">'[2]MTO REV.2(ARMOR)'!#REF!</definedName>
    <definedName name="_A66000" localSheetId="4">'[2]MTO REV.2(ARMOR)'!#REF!</definedName>
    <definedName name="_A66000" localSheetId="17">'[2]MTO REV.2(ARMOR)'!#REF!</definedName>
    <definedName name="_A66000" localSheetId="7">'[2]MTO REV.2(ARMOR)'!#REF!</definedName>
    <definedName name="_A66000">'[2]MTO REV.2(ARMOR)'!#REF!</definedName>
    <definedName name="_A67000" localSheetId="4">'[2]MTO REV.2(ARMOR)'!#REF!</definedName>
    <definedName name="_A67000" localSheetId="17">'[2]MTO REV.2(ARMOR)'!#REF!</definedName>
    <definedName name="_A67000" localSheetId="7">'[2]MTO REV.2(ARMOR)'!#REF!</definedName>
    <definedName name="_A67000">'[2]MTO REV.2(ARMOR)'!#REF!</definedName>
    <definedName name="_A68000" localSheetId="4">'[2]MTO REV.2(ARMOR)'!#REF!</definedName>
    <definedName name="_A68000" localSheetId="17">'[2]MTO REV.2(ARMOR)'!#REF!</definedName>
    <definedName name="_A68000" localSheetId="7">'[2]MTO REV.2(ARMOR)'!#REF!</definedName>
    <definedName name="_A68000">'[2]MTO REV.2(ARMOR)'!#REF!</definedName>
    <definedName name="_A70000" localSheetId="4">'[2]MTO REV.2(ARMOR)'!#REF!</definedName>
    <definedName name="_A70000" localSheetId="17">'[2]MTO REV.2(ARMOR)'!#REF!</definedName>
    <definedName name="_A70000" localSheetId="7">'[2]MTO REV.2(ARMOR)'!#REF!</definedName>
    <definedName name="_A70000">'[2]MTO REV.2(ARMOR)'!#REF!</definedName>
    <definedName name="_A75000" localSheetId="4">'[2]MTO REV.2(ARMOR)'!#REF!</definedName>
    <definedName name="_A75000" localSheetId="17">'[2]MTO REV.2(ARMOR)'!#REF!</definedName>
    <definedName name="_A75000" localSheetId="7">'[2]MTO REV.2(ARMOR)'!#REF!</definedName>
    <definedName name="_A75000">'[2]MTO REV.2(ARMOR)'!#REF!</definedName>
    <definedName name="_A85000" localSheetId="4">'[2]MTO REV.2(ARMOR)'!#REF!</definedName>
    <definedName name="_A85000" localSheetId="17">'[2]MTO REV.2(ARMOR)'!#REF!</definedName>
    <definedName name="_A85000" localSheetId="7">'[2]MTO REV.2(ARMOR)'!#REF!</definedName>
    <definedName name="_A85000">'[2]MTO REV.2(ARMOR)'!#REF!</definedName>
    <definedName name="_CON1" localSheetId="4">#REF!</definedName>
    <definedName name="_CON1" localSheetId="17">#REF!</definedName>
    <definedName name="_CON1" localSheetId="7">#REF!</definedName>
    <definedName name="_CON1">#REF!</definedName>
    <definedName name="_CON2" localSheetId="4">#REF!</definedName>
    <definedName name="_CON2" localSheetId="17">#REF!</definedName>
    <definedName name="_CON2" localSheetId="7">#REF!</definedName>
    <definedName name="_CON2">#REF!</definedName>
    <definedName name="_CT250" localSheetId="4">'[5]dongia (2)'!#REF!</definedName>
    <definedName name="_CT250" localSheetId="17">'[5]dongia (2)'!#REF!</definedName>
    <definedName name="_CT250" localSheetId="7">'[5]dongia (2)'!#REF!</definedName>
    <definedName name="_CT250">'[5]dongia (2)'!#REF!</definedName>
    <definedName name="_Fill" localSheetId="4" hidden="1">#REF!</definedName>
    <definedName name="_Fill" localSheetId="17" hidden="1">#REF!</definedName>
    <definedName name="_Fill" localSheetId="7" hidden="1">#REF!</definedName>
    <definedName name="_Fill" hidden="1">#REF!</definedName>
    <definedName name="_hh1">[6]XL4Poppy!$C$9</definedName>
    <definedName name="_hh2">[6]XL4Poppy!$A$15</definedName>
    <definedName name="_Key1" localSheetId="4" hidden="1">#REF!</definedName>
    <definedName name="_Key1" localSheetId="17" hidden="1">#REF!</definedName>
    <definedName name="_Key1" localSheetId="7" hidden="1">#REF!</definedName>
    <definedName name="_Key1" hidden="1">#REF!</definedName>
    <definedName name="_Key2" localSheetId="4" hidden="1">#REF!</definedName>
    <definedName name="_Key2" localSheetId="17" hidden="1">#REF!</definedName>
    <definedName name="_Key2" localSheetId="7" hidden="1">#REF!</definedName>
    <definedName name="_Key2" hidden="1">#REF!</definedName>
    <definedName name="_NET2" localSheetId="4">#REF!</definedName>
    <definedName name="_NET2" localSheetId="17">#REF!</definedName>
    <definedName name="_NET2" localSheetId="7">#REF!</definedName>
    <definedName name="_NET2">#REF!</definedName>
    <definedName name="_Order1" hidden="1">255</definedName>
    <definedName name="_Order2" hidden="1">255</definedName>
    <definedName name="_oto10" localSheetId="4">[3]VL!#REF!</definedName>
    <definedName name="_oto10" localSheetId="17">[3]VL!#REF!</definedName>
    <definedName name="_oto10" localSheetId="7">[3]VL!#REF!</definedName>
    <definedName name="_oto10">[3]VL!#REF!</definedName>
    <definedName name="_sat10" localSheetId="4">[7]Gia!#REF!</definedName>
    <definedName name="_sat10" localSheetId="17">[7]Gia!#REF!</definedName>
    <definedName name="_sat10" localSheetId="7">[7]Gia!#REF!</definedName>
    <definedName name="_sat10">[7]Gia!#REF!</definedName>
    <definedName name="_sat14" localSheetId="4">[7]Gia!#REF!</definedName>
    <definedName name="_sat14" localSheetId="17">[7]Gia!#REF!</definedName>
    <definedName name="_sat14" localSheetId="7">[7]Gia!#REF!</definedName>
    <definedName name="_sat14">[7]Gia!#REF!</definedName>
    <definedName name="_sat6" localSheetId="4">[7]Gia!#REF!</definedName>
    <definedName name="_sat6" localSheetId="17">[7]Gia!#REF!</definedName>
    <definedName name="_sat6" localSheetId="7">[7]Gia!#REF!</definedName>
    <definedName name="_sat6">[7]Gia!#REF!</definedName>
    <definedName name="_sat8" localSheetId="4">[7]Gia!#REF!</definedName>
    <definedName name="_sat8" localSheetId="17">[7]Gia!#REF!</definedName>
    <definedName name="_sat8" localSheetId="7">[7]Gia!#REF!</definedName>
    <definedName name="_sat8">[7]Gia!#REF!</definedName>
    <definedName name="_Sort" localSheetId="4" hidden="1">#REF!</definedName>
    <definedName name="_Sort" localSheetId="17" hidden="1">#REF!</definedName>
    <definedName name="_Sort" localSheetId="7" hidden="1">#REF!</definedName>
    <definedName name="_Sort" hidden="1">#REF!</definedName>
    <definedName name="_tct3">[8]gVL!$Q$23</definedName>
    <definedName name="A" localSheetId="4">#REF!</definedName>
    <definedName name="A" localSheetId="17">#REF!</definedName>
    <definedName name="A" localSheetId="7">#REF!</definedName>
    <definedName name="A">#REF!</definedName>
    <definedName name="A." localSheetId="4">#REF!</definedName>
    <definedName name="A." localSheetId="17">#REF!</definedName>
    <definedName name="A." localSheetId="7">#REF!</definedName>
    <definedName name="A.">#REF!</definedName>
    <definedName name="a_" localSheetId="4">#REF!</definedName>
    <definedName name="a_" localSheetId="17">#REF!</definedName>
    <definedName name="a_" localSheetId="7">#REF!</definedName>
    <definedName name="a_">#REF!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_" localSheetId="4">'[9]Xuly Data'!#REF!</definedName>
    <definedName name="a1_" localSheetId="17">'[9]Xuly Data'!#REF!</definedName>
    <definedName name="a1_" localSheetId="7">'[9]Xuly Data'!#REF!</definedName>
    <definedName name="a1_">'[9]Xuly Data'!#REF!</definedName>
    <definedName name="a129_xoa" localSheetId="4" hidden="1">{"Offgrid",#N/A,FALSE,"OFFGRID";"Region",#N/A,FALSE,"REGION";"Offgrid -2",#N/A,FALSE,"OFFGRID";"WTP",#N/A,FALSE,"WTP";"WTP -2",#N/A,FALSE,"WTP";"Project",#N/A,FALSE,"PROJECT";"Summary -2",#N/A,FALSE,"SUMMARY"}</definedName>
    <definedName name="a129_xoa" localSheetId="7" hidden="1">{"Offgrid",#N/A,FALSE,"OFFGRID";"Region",#N/A,FALSE,"REGION";"Offgrid -2",#N/A,FALSE,"OFFGRID";"WTP",#N/A,FALSE,"WTP";"WTP -2",#N/A,FALSE,"WTP";"Project",#N/A,FALSE,"PROJECT";"Summary -2",#N/A,FALSE,"SUMMARY"}</definedName>
    <definedName name="a129_xoa" hidden="1">{"Offgrid",#N/A,FALSE,"OFFGRID";"Region",#N/A,FALSE,"REGION";"Offgrid -2",#N/A,FALSE,"OFFGRID";"WTP",#N/A,FALSE,"WTP";"WTP -2",#N/A,FALSE,"WTP";"Project",#N/A,FALSE,"PROJECT";"Summary -2",#N/A,FALSE,"SUMMARY"}</definedName>
    <definedName name="a129_xoaxoa" localSheetId="4" hidden="1">{"Offgrid",#N/A,FALSE,"OFFGRID";"Region",#N/A,FALSE,"REGION";"Offgrid -2",#N/A,FALSE,"OFFGRID";"WTP",#N/A,FALSE,"WTP";"WTP -2",#N/A,FALSE,"WTP";"Project",#N/A,FALSE,"PROJECT";"Summary -2",#N/A,FALSE,"SUMMARY"}</definedName>
    <definedName name="a129_xoaxoa" localSheetId="7" hidden="1">{"Offgrid",#N/A,FALSE,"OFFGRID";"Region",#N/A,FALSE,"REGION";"Offgrid -2",#N/A,FALSE,"OFFGRID";"WTP",#N/A,FALSE,"WTP";"WTP -2",#N/A,FALSE,"WTP";"Project",#N/A,FALSE,"PROJECT";"Summary -2",#N/A,FALSE,"SUMMARY"}</definedName>
    <definedName name="a129_xoaxoa" hidden="1">{"Offgrid",#N/A,FALSE,"OFFGRID";"Region",#N/A,FALSE,"REGION";"Offgrid -2",#N/A,FALSE,"OFFGRID";"WTP",#N/A,FALSE,"WTP";"WTP -2",#N/A,FALSE,"WTP";"Project",#N/A,FALSE,"PROJECT";"Summary -2",#N/A,FALSE,"SUMMARY"}</definedName>
    <definedName name="a130_xoa" localSheetId="4" hidden="1">{"Offgrid",#N/A,FALSE,"OFFGRID";"Region",#N/A,FALSE,"REGION";"Offgrid -2",#N/A,FALSE,"OFFGRID";"WTP",#N/A,FALSE,"WTP";"WTP -2",#N/A,FALSE,"WTP";"Project",#N/A,FALSE,"PROJECT";"Summary -2",#N/A,FALSE,"SUMMARY"}</definedName>
    <definedName name="a130_xoa" localSheetId="7" hidden="1">{"Offgrid",#N/A,FALSE,"OFFGRID";"Region",#N/A,FALSE,"REGION";"Offgrid -2",#N/A,FALSE,"OFFGRID";"WTP",#N/A,FALSE,"WTP";"WTP -2",#N/A,FALSE,"WTP";"Project",#N/A,FALSE,"PROJECT";"Summary -2",#N/A,FALSE,"SUMMARY"}</definedName>
    <definedName name="a130_xoa" hidden="1">{"Offgrid",#N/A,FALSE,"OFFGRID";"Region",#N/A,FALSE,"REGION";"Offgrid -2",#N/A,FALSE,"OFFGRID";"WTP",#N/A,FALSE,"WTP";"WTP -2",#N/A,FALSE,"WTP";"Project",#N/A,FALSE,"PROJECT";"Summary -2",#N/A,FALSE,"SUMMARY"}</definedName>
    <definedName name="a130_xoaxoa" localSheetId="4" hidden="1">{"Offgrid",#N/A,FALSE,"OFFGRID";"Region",#N/A,FALSE,"REGION";"Offgrid -2",#N/A,FALSE,"OFFGRID";"WTP",#N/A,FALSE,"WTP";"WTP -2",#N/A,FALSE,"WTP";"Project",#N/A,FALSE,"PROJECT";"Summary -2",#N/A,FALSE,"SUMMARY"}</definedName>
    <definedName name="a130_xoaxoa" localSheetId="7" hidden="1">{"Offgrid",#N/A,FALSE,"OFFGRID";"Region",#N/A,FALSE,"REGION";"Offgrid -2",#N/A,FALSE,"OFFGRID";"WTP",#N/A,FALSE,"WTP";"WTP -2",#N/A,FALSE,"WTP";"Project",#N/A,FALSE,"PROJECT";"Summary -2",#N/A,FALSE,"SUMMARY"}</definedName>
    <definedName name="a130_xoaxoa" hidden="1">{"Offgrid",#N/A,FALSE,"OFFGRID";"Region",#N/A,FALSE,"REGION";"Offgrid -2",#N/A,FALSE,"OFFGRID";"WTP",#N/A,FALSE,"WTP";"WTP -2",#N/A,FALSE,"WTP";"Project",#N/A,FALSE,"PROJECT";"Summary -2",#N/A,FALSE,"SUMMARY"}</definedName>
    <definedName name="a2_" localSheetId="4">'[9]Xuly Data'!#REF!</definedName>
    <definedName name="a2_" localSheetId="17">'[9]Xuly Data'!#REF!</definedName>
    <definedName name="a2_" localSheetId="7">'[9]Xuly Data'!#REF!</definedName>
    <definedName name="a2_">'[9]Xuly Data'!#REF!</definedName>
    <definedName name="a277Print_Titles" localSheetId="4">#REF!</definedName>
    <definedName name="a277Print_Titles" localSheetId="17">#REF!</definedName>
    <definedName name="a277Print_Titles" localSheetId="7">#REF!</definedName>
    <definedName name="a277Print_Titles">#REF!</definedName>
    <definedName name="a3_" localSheetId="4">'[9]Xuly Data'!#REF!</definedName>
    <definedName name="a3_" localSheetId="17">'[9]Xuly Data'!#REF!</definedName>
    <definedName name="a3_" localSheetId="7">'[9]Xuly Data'!#REF!</definedName>
    <definedName name="a3_">'[9]Xuly Data'!#REF!</definedName>
    <definedName name="a4_" localSheetId="4">'[9]Xuly Data'!#REF!</definedName>
    <definedName name="a4_" localSheetId="17">'[9]Xuly Data'!#REF!</definedName>
    <definedName name="a4_" localSheetId="7">'[9]Xuly Data'!#REF!</definedName>
    <definedName name="a4_">'[9]Xuly Data'!#REF!</definedName>
    <definedName name="a5_" localSheetId="4">'[9]Xuly Data'!#REF!</definedName>
    <definedName name="a5_" localSheetId="17">'[9]Xuly Data'!#REF!</definedName>
    <definedName name="a5_" localSheetId="7">'[9]Xuly Data'!#REF!</definedName>
    <definedName name="a5_">'[9]Xuly Data'!#REF!</definedName>
    <definedName name="a6_">[10]Solieu!$C$84</definedName>
    <definedName name="A6N2">[11]A6!$A$3:$F$13</definedName>
    <definedName name="A6N3">[12]A6!$A$1:$G$22</definedName>
    <definedName name="a7_" localSheetId="4">'[9]Xuly Data'!#REF!</definedName>
    <definedName name="a7_" localSheetId="17">'[9]Xuly Data'!#REF!</definedName>
    <definedName name="a7_" localSheetId="7">'[9]Xuly Data'!#REF!</definedName>
    <definedName name="a7_">'[9]Xuly Data'!#REF!</definedName>
    <definedName name="AA" localSheetId="4">#REF!</definedName>
    <definedName name="AA" localSheetId="17">#REF!</definedName>
    <definedName name="AA" localSheetId="7">#REF!</definedName>
    <definedName name="AA">#REF!</definedName>
    <definedName name="AAA" localSheetId="4">'[13]MTL$-INTER'!#REF!</definedName>
    <definedName name="AAA" localSheetId="17">'[13]MTL$-INTER'!#REF!</definedName>
    <definedName name="AAA" localSheetId="7">'[13]MTL$-INTER'!#REF!</definedName>
    <definedName name="AAA">'[13]MTL$-INTER'!#REF!</definedName>
    <definedName name="Ab" localSheetId="4">#REF!</definedName>
    <definedName name="Ab" localSheetId="17">#REF!</definedName>
    <definedName name="Ab" localSheetId="7">#REF!</definedName>
    <definedName name="Ab">#REF!</definedName>
    <definedName name="Ag_" localSheetId="4">#REF!</definedName>
    <definedName name="Ag_" localSheetId="17">#REF!</definedName>
    <definedName name="Ag_" localSheetId="7">#REF!</definedName>
    <definedName name="Ag_">#REF!</definedName>
    <definedName name="All_Item" localSheetId="4">#REF!</definedName>
    <definedName name="All_Item" localSheetId="17">#REF!</definedName>
    <definedName name="All_Item" localSheetId="7">#REF!</definedName>
    <definedName name="All_Item">#REF!</definedName>
    <definedName name="ALPIN">#N/A</definedName>
    <definedName name="ALPJYOU">#N/A</definedName>
    <definedName name="ALPTOI">#N/A</definedName>
    <definedName name="amiang" localSheetId="4">[14]gvl!#REF!</definedName>
    <definedName name="amiang" localSheetId="17">[14]gvl!#REF!</definedName>
    <definedName name="amiang" localSheetId="7">[14]gvl!#REF!</definedName>
    <definedName name="amiang">[14]gvl!#REF!</definedName>
    <definedName name="Aq" localSheetId="4">#REF!</definedName>
    <definedName name="Aq" localSheetId="17">#REF!</definedName>
    <definedName name="Aq" localSheetId="7">#REF!</definedName>
    <definedName name="Aq">#REF!</definedName>
    <definedName name="As_" localSheetId="4">#REF!</definedName>
    <definedName name="As_" localSheetId="17">#REF!</definedName>
    <definedName name="As_" localSheetId="7">#REF!</definedName>
    <definedName name="As_">#REF!</definedName>
    <definedName name="b_1" localSheetId="4">[15]Input!#REF!</definedName>
    <definedName name="b_1" localSheetId="17">[15]Input!#REF!</definedName>
    <definedName name="b_1" localSheetId="7">[15]Input!#REF!</definedName>
    <definedName name="b_1">[15]Input!#REF!</definedName>
    <definedName name="b_2" localSheetId="4">[15]Input!#REF!</definedName>
    <definedName name="b_2" localSheetId="17">[15]Input!#REF!</definedName>
    <definedName name="b_2" localSheetId="7">[15]Input!#REF!</definedName>
    <definedName name="b_2">[15]Input!#REF!</definedName>
    <definedName name="b_3" localSheetId="4">[15]Input!#REF!</definedName>
    <definedName name="b_3" localSheetId="17">[15]Input!#REF!</definedName>
    <definedName name="b_3" localSheetId="7">[15]Input!#REF!</definedName>
    <definedName name="b_3">[15]Input!#REF!</definedName>
    <definedName name="b_4" localSheetId="4">[15]Input!#REF!</definedName>
    <definedName name="b_4" localSheetId="17">[15]Input!#REF!</definedName>
    <definedName name="b_4" localSheetId="7">[15]Input!#REF!</definedName>
    <definedName name="b_4">[15]Input!#REF!</definedName>
    <definedName name="b_5" localSheetId="4">[15]Input!#REF!</definedName>
    <definedName name="b_5" localSheetId="17">[15]Input!#REF!</definedName>
    <definedName name="b_5" localSheetId="7">[15]Input!#REF!</definedName>
    <definedName name="b_5">[15]Input!#REF!</definedName>
    <definedName name="b_6" localSheetId="4">[15]Input!#REF!</definedName>
    <definedName name="b_6" localSheetId="17">[15]Input!#REF!</definedName>
    <definedName name="b_6" localSheetId="7">[15]Input!#REF!</definedName>
    <definedName name="b_6">[15]Input!#REF!</definedName>
    <definedName name="b1_" localSheetId="4">'[9]Xuly Data'!#REF!</definedName>
    <definedName name="b1_" localSheetId="17">'[9]Xuly Data'!#REF!</definedName>
    <definedName name="b1_" localSheetId="7">'[9]Xuly Data'!#REF!</definedName>
    <definedName name="b1_">'[9]Xuly Data'!#REF!</definedName>
    <definedName name="b2_" localSheetId="4">'[9]Xuly Data'!#REF!</definedName>
    <definedName name="b2_" localSheetId="17">'[9]Xuly Data'!#REF!</definedName>
    <definedName name="b2_" localSheetId="7">'[9]Xuly Data'!#REF!</definedName>
    <definedName name="b2_">'[9]Xuly Data'!#REF!</definedName>
    <definedName name="b3_" localSheetId="4">'[9]Xuly Data'!#REF!</definedName>
    <definedName name="b3_" localSheetId="17">'[9]Xuly Data'!#REF!</definedName>
    <definedName name="b3_" localSheetId="7">'[9]Xuly Data'!#REF!</definedName>
    <definedName name="b3_">'[9]Xuly Data'!#REF!</definedName>
    <definedName name="b4_" localSheetId="4">'[9]Xuly Data'!#REF!</definedName>
    <definedName name="b4_" localSheetId="17">'[9]Xuly Data'!#REF!</definedName>
    <definedName name="b4_" localSheetId="7">'[9]Xuly Data'!#REF!</definedName>
    <definedName name="b4_">'[9]Xuly Data'!#REF!</definedName>
    <definedName name="b5_" localSheetId="4">'[9]Xuly Data'!#REF!</definedName>
    <definedName name="b5_" localSheetId="17">'[9]Xuly Data'!#REF!</definedName>
    <definedName name="b5_" localSheetId="7">'[9]Xuly Data'!#REF!</definedName>
    <definedName name="b5_">'[9]Xuly Data'!#REF!</definedName>
    <definedName name="b6_" localSheetId="4">'[9]Xuly Data'!#REF!</definedName>
    <definedName name="b6_" localSheetId="17">'[9]Xuly Data'!#REF!</definedName>
    <definedName name="b6_" localSheetId="7">'[9]Xuly Data'!#REF!</definedName>
    <definedName name="b6_">'[9]Xuly Data'!#REF!</definedName>
    <definedName name="b7_" localSheetId="4">'[9]Xuly Data'!#REF!</definedName>
    <definedName name="b7_" localSheetId="17">'[9]Xuly Data'!#REF!</definedName>
    <definedName name="b7_" localSheetId="7">'[9]Xuly Data'!#REF!</definedName>
    <definedName name="b7_">'[9]Xuly Data'!#REF!</definedName>
    <definedName name="Bang_cly" localSheetId="4">#REF!</definedName>
    <definedName name="Bang_cly" localSheetId="17">#REF!</definedName>
    <definedName name="Bang_cly" localSheetId="7">#REF!</definedName>
    <definedName name="Bang_cly">#REF!</definedName>
    <definedName name="Bang_CVC" localSheetId="4">#REF!</definedName>
    <definedName name="Bang_CVC" localSheetId="17">#REF!</definedName>
    <definedName name="Bang_CVC" localSheetId="7">#REF!</definedName>
    <definedName name="Bang_CVC">#REF!</definedName>
    <definedName name="bang_gia" localSheetId="4">#REF!</definedName>
    <definedName name="bang_gia" localSheetId="17">#REF!</definedName>
    <definedName name="bang_gia" localSheetId="7">#REF!</definedName>
    <definedName name="bang_gia">#REF!</definedName>
    <definedName name="Bang_travl" localSheetId="4">#REF!</definedName>
    <definedName name="Bang_travl" localSheetId="17">#REF!</definedName>
    <definedName name="Bang_travl" localSheetId="7">#REF!</definedName>
    <definedName name="Bang_travl">#REF!</definedName>
    <definedName name="Bar">'[16]B-B'!$B$65:$J$66</definedName>
    <definedName name="BarData" localSheetId="4">#REF!</definedName>
    <definedName name="BarData" localSheetId="17">#REF!</definedName>
    <definedName name="BarData" localSheetId="7">#REF!</definedName>
    <definedName name="BarData">#REF!</definedName>
    <definedName name="BB" localSheetId="4">#REF!</definedName>
    <definedName name="BB" localSheetId="17">#REF!</definedName>
    <definedName name="BB" localSheetId="7">#REF!</definedName>
    <definedName name="BB">#REF!</definedName>
    <definedName name="BC" localSheetId="4">#REF!</definedName>
    <definedName name="BC" localSheetId="17">#REF!</definedName>
    <definedName name="BC" localSheetId="7">#REF!</definedName>
    <definedName name="BC">#REF!</definedName>
    <definedName name="bd">[8]gVL!$Q$15</definedName>
    <definedName name="bdd">1.5</definedName>
    <definedName name="betong" localSheetId="4">[17]Sheet1!#REF!</definedName>
    <definedName name="betong" localSheetId="17">[17]Sheet1!#REF!</definedName>
    <definedName name="betong" localSheetId="7">[17]Sheet1!#REF!</definedName>
    <definedName name="betong">[17]Sheet1!#REF!</definedName>
    <definedName name="bIV">[18]sl!$F$15</definedName>
    <definedName name="BOQ" localSheetId="4">#REF!</definedName>
    <definedName name="BOQ" localSheetId="17">#REF!</definedName>
    <definedName name="BOQ" localSheetId="7">#REF!</definedName>
    <definedName name="BOQ">#REF!</definedName>
    <definedName name="BT" localSheetId="4">#REF!</definedName>
    <definedName name="BT" localSheetId="17">#REF!</definedName>
    <definedName name="BT" localSheetId="7">#REF!</definedName>
    <definedName name="BT">#REF!</definedName>
    <definedName name="Btc" localSheetId="4">[19]NSL!#REF!</definedName>
    <definedName name="Btc" localSheetId="17">[19]NSL!#REF!</definedName>
    <definedName name="Btc" localSheetId="7">[19]NSL!#REF!</definedName>
    <definedName name="Btc">[19]NSL!#REF!</definedName>
    <definedName name="BVCISUMMARY" localSheetId="4">#REF!</definedName>
    <definedName name="BVCISUMMARY" localSheetId="17">#REF!</definedName>
    <definedName name="BVCISUMMARY" localSheetId="7">#REF!</definedName>
    <definedName name="BVCISUMMARY">#REF!</definedName>
    <definedName name="BVT" localSheetId="4">#REF!</definedName>
    <definedName name="BVT" localSheetId="17">#REF!</definedName>
    <definedName name="BVT" localSheetId="7">#REF!</definedName>
    <definedName name="BVT">#REF!</definedName>
    <definedName name="c_" localSheetId="4">#REF!</definedName>
    <definedName name="c_" localSheetId="17">#REF!</definedName>
    <definedName name="c_" localSheetId="7">#REF!</definedName>
    <definedName name="c_">#REF!</definedName>
    <definedName name="c_1" localSheetId="4">[15]Input!#REF!</definedName>
    <definedName name="c_1" localSheetId="17">[15]Input!#REF!</definedName>
    <definedName name="c_1" localSheetId="7">[15]Input!#REF!</definedName>
    <definedName name="c_1">[15]Input!#REF!</definedName>
    <definedName name="c_2" localSheetId="4">[15]Input!#REF!</definedName>
    <definedName name="c_2" localSheetId="17">[15]Input!#REF!</definedName>
    <definedName name="c_2" localSheetId="7">[15]Input!#REF!</definedName>
    <definedName name="c_2">[15]Input!#REF!</definedName>
    <definedName name="CABLE2">'[20]MTO REV.0'!$A$1:$Q$570</definedName>
    <definedName name="CACAU">1415247</definedName>
    <definedName name="Category_All" localSheetId="4">#REF!</definedName>
    <definedName name="Category_All" localSheetId="17">#REF!</definedName>
    <definedName name="Category_All" localSheetId="7">#REF!</definedName>
    <definedName name="Category_All">#REF!</definedName>
    <definedName name="CATIN">#N/A</definedName>
    <definedName name="CATJYOU">#N/A</definedName>
    <definedName name="CATREC">#N/A</definedName>
    <definedName name="CATSYU">#N/A</definedName>
    <definedName name="Cb" localSheetId="4">#REF!</definedName>
    <definedName name="Cb" localSheetId="17">#REF!</definedName>
    <definedName name="Cb" localSheetId="7">#REF!</definedName>
    <definedName name="Cb">#REF!</definedName>
    <definedName name="cc" localSheetId="4">#REF!</definedName>
    <definedName name="cc" localSheetId="17">#REF!</definedName>
    <definedName name="cc" localSheetId="7">#REF!</definedName>
    <definedName name="cc">#REF!</definedName>
    <definedName name="CDDB" localSheetId="4">'[9]Xuly Data'!#REF!</definedName>
    <definedName name="CDDB" localSheetId="17">'[9]Xuly Data'!#REF!</definedName>
    <definedName name="CDDB" localSheetId="7">'[9]Xuly Data'!#REF!</definedName>
    <definedName name="CDDB">'[9]Xuly Data'!#REF!</definedName>
    <definedName name="CDDT" localSheetId="4">'[9]Xuly Data'!#REF!</definedName>
    <definedName name="CDDT" localSheetId="17">'[9]Xuly Data'!#REF!</definedName>
    <definedName name="CDDT" localSheetId="7">'[9]Xuly Data'!#REF!</definedName>
    <definedName name="CDDT">'[9]Xuly Data'!#REF!</definedName>
    <definedName name="CDgoi" localSheetId="4">[19]NSL!#REF!</definedName>
    <definedName name="CDgoi" localSheetId="17">[19]NSL!#REF!</definedName>
    <definedName name="CDgoi" localSheetId="7">[19]NSL!#REF!</definedName>
    <definedName name="CDgoi">[19]NSL!#REF!</definedName>
    <definedName name="CDMD" localSheetId="4">'[9]Xuly Data'!#REF!</definedName>
    <definedName name="CDMD" localSheetId="17">'[9]Xuly Data'!#REF!</definedName>
    <definedName name="CDMD" localSheetId="7">'[9]Xuly Data'!#REF!</definedName>
    <definedName name="CDMD">'[9]Xuly Data'!#REF!</definedName>
    <definedName name="ch" localSheetId="4">[3]TN!#REF!</definedName>
    <definedName name="ch" localSheetId="17">[3]TN!#REF!</definedName>
    <definedName name="ch" localSheetId="7">[3]TN!#REF!</definedName>
    <definedName name="ch">[3]TN!#REF!</definedName>
    <definedName name="chd" localSheetId="4">[19]Bangtra!#REF!</definedName>
    <definedName name="chd" localSheetId="17">[19]Bangtra!#REF!</definedName>
    <definedName name="chd" localSheetId="7">[19]Bangtra!#REF!</definedName>
    <definedName name="chd">[19]Bangtra!#REF!</definedName>
    <definedName name="Chu" localSheetId="4">[3]ND!#REF!</definedName>
    <definedName name="Chu" localSheetId="17">[3]ND!#REF!</definedName>
    <definedName name="Chu" localSheetId="7">[3]ND!#REF!</definedName>
    <definedName name="Chu">[3]ND!#REF!</definedName>
    <definedName name="CLVC3">0.1</definedName>
    <definedName name="Co" localSheetId="4">#REF!</definedName>
    <definedName name="Co" localSheetId="17">#REF!</definedName>
    <definedName name="Co" localSheetId="7">#REF!</definedName>
    <definedName name="Co">#REF!</definedName>
    <definedName name="COMMON" localSheetId="4">#REF!</definedName>
    <definedName name="COMMON" localSheetId="17">#REF!</definedName>
    <definedName name="COMMON" localSheetId="7">#REF!</definedName>
    <definedName name="COMMON">#REF!</definedName>
    <definedName name="CON_EQP_COS" localSheetId="4">#REF!</definedName>
    <definedName name="CON_EQP_COS" localSheetId="17">#REF!</definedName>
    <definedName name="CON_EQP_COS" localSheetId="7">#REF!</definedName>
    <definedName name="CON_EQP_COS">#REF!</definedName>
    <definedName name="CON_EQP_COST" localSheetId="4">#REF!</definedName>
    <definedName name="CON_EQP_COST" localSheetId="17">#REF!</definedName>
    <definedName name="CON_EQP_COST" localSheetId="7">#REF!</definedName>
    <definedName name="CON_EQP_COST">#REF!</definedName>
    <definedName name="Cong_HM_DTCT" localSheetId="4">#REF!</definedName>
    <definedName name="Cong_HM_DTCT" localSheetId="17">#REF!</definedName>
    <definedName name="Cong_HM_DTCT" localSheetId="7">#REF!</definedName>
    <definedName name="Cong_HM_DTCT">#REF!</definedName>
    <definedName name="Cong_M_DTCT" localSheetId="4">#REF!</definedName>
    <definedName name="Cong_M_DTCT" localSheetId="17">#REF!</definedName>
    <definedName name="Cong_M_DTCT" localSheetId="7">#REF!</definedName>
    <definedName name="Cong_M_DTCT">#REF!</definedName>
    <definedName name="Cong_NC_DTCT" localSheetId="4">#REF!</definedName>
    <definedName name="Cong_NC_DTCT" localSheetId="17">#REF!</definedName>
    <definedName name="Cong_NC_DTCT" localSheetId="7">#REF!</definedName>
    <definedName name="Cong_NC_DTCT">#REF!</definedName>
    <definedName name="Cong_VL_DTCT" localSheetId="4">#REF!</definedName>
    <definedName name="Cong_VL_DTCT" localSheetId="17">#REF!</definedName>
    <definedName name="Cong_VL_DTCT" localSheetId="7">#REF!</definedName>
    <definedName name="Cong_VL_DTCT">#REF!</definedName>
    <definedName name="CONST_EQ" localSheetId="4">#REF!</definedName>
    <definedName name="CONST_EQ" localSheetId="17">#REF!</definedName>
    <definedName name="CONST_EQ" localSheetId="7">#REF!</definedName>
    <definedName name="CONST_EQ">#REF!</definedName>
    <definedName name="COVER" localSheetId="4">#REF!</definedName>
    <definedName name="COVER" localSheetId="17">#REF!</definedName>
    <definedName name="COVER" localSheetId="7">#REF!</definedName>
    <definedName name="COVER">#REF!</definedName>
    <definedName name="CP" localSheetId="4" hidden="1">#REF!</definedName>
    <definedName name="CP" localSheetId="17" hidden="1">#REF!</definedName>
    <definedName name="CP" localSheetId="7" hidden="1">#REF!</definedName>
    <definedName name="CP" hidden="1">#REF!</definedName>
    <definedName name="CPCNT">[21]DLDT!$B$3</definedName>
    <definedName name="cpd">[8]gVL!$Q$20</definedName>
    <definedName name="cpdd">[8]gVL!$Q$21</definedName>
    <definedName name="cpkhTT" localSheetId="4">#REF!</definedName>
    <definedName name="cpkhTT" localSheetId="17">#REF!</definedName>
    <definedName name="cpkhTT" localSheetId="7">#REF!</definedName>
    <definedName name="cpkhTT">#REF!</definedName>
    <definedName name="_xlnm.Criteria" localSheetId="4">[22]SILICATE!#REF!</definedName>
    <definedName name="_xlnm.Criteria" localSheetId="17">[22]SILICATE!#REF!</definedName>
    <definedName name="_xlnm.Criteria" localSheetId="7">[22]SILICATE!#REF!</definedName>
    <definedName name="_xlnm.Criteria">[22]SILICATE!#REF!</definedName>
    <definedName name="CRITINST" localSheetId="4">#REF!</definedName>
    <definedName name="CRITINST" localSheetId="17">#REF!</definedName>
    <definedName name="CRITINST" localSheetId="7">#REF!</definedName>
    <definedName name="CRITINST">#REF!</definedName>
    <definedName name="CRITPURC" localSheetId="4">#REF!</definedName>
    <definedName name="CRITPURC" localSheetId="17">#REF!</definedName>
    <definedName name="CRITPURC" localSheetId="7">#REF!</definedName>
    <definedName name="CRITPURC">#REF!</definedName>
    <definedName name="CS_10" localSheetId="4">#REF!</definedName>
    <definedName name="CS_10" localSheetId="17">#REF!</definedName>
    <definedName name="CS_10" localSheetId="7">#REF!</definedName>
    <definedName name="CS_10">#REF!</definedName>
    <definedName name="CS_100" localSheetId="4">#REF!</definedName>
    <definedName name="CS_100" localSheetId="17">#REF!</definedName>
    <definedName name="CS_100" localSheetId="7">#REF!</definedName>
    <definedName name="CS_100">#REF!</definedName>
    <definedName name="CS_10S" localSheetId="4">#REF!</definedName>
    <definedName name="CS_10S" localSheetId="17">#REF!</definedName>
    <definedName name="CS_10S" localSheetId="7">#REF!</definedName>
    <definedName name="CS_10S">#REF!</definedName>
    <definedName name="CS_120" localSheetId="4">#REF!</definedName>
    <definedName name="CS_120" localSheetId="17">#REF!</definedName>
    <definedName name="CS_120" localSheetId="7">#REF!</definedName>
    <definedName name="CS_120">#REF!</definedName>
    <definedName name="CS_140" localSheetId="4">#REF!</definedName>
    <definedName name="CS_140" localSheetId="17">#REF!</definedName>
    <definedName name="CS_140" localSheetId="7">#REF!</definedName>
    <definedName name="CS_140">#REF!</definedName>
    <definedName name="CS_160" localSheetId="4">#REF!</definedName>
    <definedName name="CS_160" localSheetId="17">#REF!</definedName>
    <definedName name="CS_160" localSheetId="7">#REF!</definedName>
    <definedName name="CS_160">#REF!</definedName>
    <definedName name="CS_20" localSheetId="4">#REF!</definedName>
    <definedName name="CS_20" localSheetId="17">#REF!</definedName>
    <definedName name="CS_20" localSheetId="7">#REF!</definedName>
    <definedName name="CS_20">#REF!</definedName>
    <definedName name="CS_30" localSheetId="4">#REF!</definedName>
    <definedName name="CS_30" localSheetId="17">#REF!</definedName>
    <definedName name="CS_30" localSheetId="7">#REF!</definedName>
    <definedName name="CS_30">#REF!</definedName>
    <definedName name="CS_40" localSheetId="4">#REF!</definedName>
    <definedName name="CS_40" localSheetId="17">#REF!</definedName>
    <definedName name="CS_40" localSheetId="7">#REF!</definedName>
    <definedName name="CS_40">#REF!</definedName>
    <definedName name="CS_40S" localSheetId="4">#REF!</definedName>
    <definedName name="CS_40S" localSheetId="17">#REF!</definedName>
    <definedName name="CS_40S" localSheetId="7">#REF!</definedName>
    <definedName name="CS_40S">#REF!</definedName>
    <definedName name="CS_5S" localSheetId="4">#REF!</definedName>
    <definedName name="CS_5S" localSheetId="17">#REF!</definedName>
    <definedName name="CS_5S" localSheetId="7">#REF!</definedName>
    <definedName name="CS_5S">#REF!</definedName>
    <definedName name="CS_60" localSheetId="4">#REF!</definedName>
    <definedName name="CS_60" localSheetId="17">#REF!</definedName>
    <definedName name="CS_60" localSheetId="7">#REF!</definedName>
    <definedName name="CS_60">#REF!</definedName>
    <definedName name="CS_80" localSheetId="4">#REF!</definedName>
    <definedName name="CS_80" localSheetId="17">#REF!</definedName>
    <definedName name="CS_80" localSheetId="7">#REF!</definedName>
    <definedName name="CS_80">#REF!</definedName>
    <definedName name="CS_80S" localSheetId="4">#REF!</definedName>
    <definedName name="CS_80S" localSheetId="17">#REF!</definedName>
    <definedName name="CS_80S" localSheetId="7">#REF!</definedName>
    <definedName name="CS_80S">#REF!</definedName>
    <definedName name="CS_STD" localSheetId="4">#REF!</definedName>
    <definedName name="CS_STD" localSheetId="17">#REF!</definedName>
    <definedName name="CS_STD" localSheetId="7">#REF!</definedName>
    <definedName name="CS_STD">#REF!</definedName>
    <definedName name="CS_XS" localSheetId="4">#REF!</definedName>
    <definedName name="CS_XS" localSheetId="17">#REF!</definedName>
    <definedName name="CS_XS" localSheetId="7">#REF!</definedName>
    <definedName name="CS_XS">#REF!</definedName>
    <definedName name="CS_XXS" localSheetId="4">#REF!</definedName>
    <definedName name="CS_XXS" localSheetId="17">#REF!</definedName>
    <definedName name="CS_XXS" localSheetId="7">#REF!</definedName>
    <definedName name="CS_XXS">#REF!</definedName>
    <definedName name="ct3_" localSheetId="4">[7]Gia!#REF!</definedName>
    <definedName name="ct3_" localSheetId="17">[7]Gia!#REF!</definedName>
    <definedName name="ct3_" localSheetId="7">[7]Gia!#REF!</definedName>
    <definedName name="ct3_">[7]Gia!#REF!</definedName>
    <definedName name="ct5_" localSheetId="4">[7]Gia!#REF!</definedName>
    <definedName name="ct5_" localSheetId="17">[7]Gia!#REF!</definedName>
    <definedName name="ct5_" localSheetId="7">[7]Gia!#REF!</definedName>
    <definedName name="ct5_">[7]Gia!#REF!</definedName>
    <definedName name="Ctb" localSheetId="4">'[23]Lç khoan LK1'!#REF!</definedName>
    <definedName name="Ctb" localSheetId="17">'[23]Lç khoan LK1'!#REF!</definedName>
    <definedName name="Ctb" localSheetId="7">'[23]Lç khoan LK1'!#REF!</definedName>
    <definedName name="Ctb">'[23]Lç khoan LK1'!#REF!</definedName>
    <definedName name="ctiep" localSheetId="4">#REF!</definedName>
    <definedName name="ctiep" localSheetId="17">#REF!</definedName>
    <definedName name="ctiep" localSheetId="7">#REF!</definedName>
    <definedName name="ctiep">#REF!</definedName>
    <definedName name="CTIETTBA" localSheetId="4">'[24]CHI TIET'!#REF!</definedName>
    <definedName name="CTIETTBA" localSheetId="17">'[24]CHI TIET'!#REF!</definedName>
    <definedName name="CTIETTBA" localSheetId="7">'[24]CHI TIET'!#REF!</definedName>
    <definedName name="CTIETTBA">'[24]CHI TIET'!#REF!</definedName>
    <definedName name="cu" localSheetId="4">#REF!</definedName>
    <definedName name="cu" localSheetId="17">#REF!</definedName>
    <definedName name="cu" localSheetId="7">#REF!</definedName>
    <definedName name="cu">#REF!</definedName>
    <definedName name="CU_LY" localSheetId="4">#REF!</definedName>
    <definedName name="CU_LY" localSheetId="17">#REF!</definedName>
    <definedName name="CU_LY" localSheetId="7">#REF!</definedName>
    <definedName name="CU_LY">#REF!</definedName>
    <definedName name="cuoc_vc" localSheetId="4">#REF!</definedName>
    <definedName name="cuoc_vc" localSheetId="17">#REF!</definedName>
    <definedName name="cuoc_vc" localSheetId="7">#REF!</definedName>
    <definedName name="cuoc_vc">#REF!</definedName>
    <definedName name="CURRENCY" localSheetId="4">#REF!</definedName>
    <definedName name="CURRENCY" localSheetId="17">#REF!</definedName>
    <definedName name="CURRENCY" localSheetId="7">#REF!</definedName>
    <definedName name="CURRENCY">#REF!</definedName>
    <definedName name="cv">[25]gvl!$N$17</definedName>
    <definedName name="cx" localSheetId="4">#REF!</definedName>
    <definedName name="cx" localSheetId="17">#REF!</definedName>
    <definedName name="cx" localSheetId="7">#REF!</definedName>
    <definedName name="cx">#REF!</definedName>
    <definedName name="D" localSheetId="4">'[1]???????-BLDG'!#REF!</definedName>
    <definedName name="D" localSheetId="17">'[1]???????-BLDG'!#REF!</definedName>
    <definedName name="D" localSheetId="7">'[1]???????-BLDG'!#REF!</definedName>
    <definedName name="D">'[1]???????-BLDG'!#REF!</definedName>
    <definedName name="d.d" localSheetId="4">[15]Input!#REF!</definedName>
    <definedName name="d.d" localSheetId="17">[15]Input!#REF!</definedName>
    <definedName name="d.d" localSheetId="7">[15]Input!#REF!</definedName>
    <definedName name="d.d">[15]Input!#REF!</definedName>
    <definedName name="d.d1" localSheetId="4">[15]Input!#REF!</definedName>
    <definedName name="d.d1" localSheetId="17">[15]Input!#REF!</definedName>
    <definedName name="d.d1" localSheetId="7">[15]Input!#REF!</definedName>
    <definedName name="d.d1">[15]Input!#REF!</definedName>
    <definedName name="d.d2" localSheetId="4">[15]Input!#REF!</definedName>
    <definedName name="d.d2" localSheetId="17">[15]Input!#REF!</definedName>
    <definedName name="d.d2" localSheetId="7">[15]Input!#REF!</definedName>
    <definedName name="d.d2">[15]Input!#REF!</definedName>
    <definedName name="d_" localSheetId="4">#REF!</definedName>
    <definedName name="d_" localSheetId="17">#REF!</definedName>
    <definedName name="d_" localSheetId="7">#REF!</definedName>
    <definedName name="d_">#REF!</definedName>
    <definedName name="d_1" localSheetId="4">[15]Input!#REF!</definedName>
    <definedName name="d_1" localSheetId="17">[15]Input!#REF!</definedName>
    <definedName name="d_1" localSheetId="7">[15]Input!#REF!</definedName>
    <definedName name="d_1">[15]Input!#REF!</definedName>
    <definedName name="d_2" localSheetId="4">[15]Input!#REF!</definedName>
    <definedName name="d_2" localSheetId="17">[15]Input!#REF!</definedName>
    <definedName name="d_2" localSheetId="7">[15]Input!#REF!</definedName>
    <definedName name="d_2">[15]Input!#REF!</definedName>
    <definedName name="d_3" localSheetId="4">[15]Input!#REF!</definedName>
    <definedName name="d_3" localSheetId="17">[15]Input!#REF!</definedName>
    <definedName name="d_3" localSheetId="7">[15]Input!#REF!</definedName>
    <definedName name="d_3">[15]Input!#REF!</definedName>
    <definedName name="d_4" localSheetId="4">[15]Input!#REF!</definedName>
    <definedName name="d_4" localSheetId="17">[15]Input!#REF!</definedName>
    <definedName name="d_4" localSheetId="7">[15]Input!#REF!</definedName>
    <definedName name="d_4">[15]Input!#REF!</definedName>
    <definedName name="D_7101A_B" localSheetId="4">#REF!</definedName>
    <definedName name="D_7101A_B" localSheetId="17">#REF!</definedName>
    <definedName name="D_7101A_B" localSheetId="7">#REF!</definedName>
    <definedName name="D_7101A_B">#REF!</definedName>
    <definedName name="d4_" localSheetId="4">[26]Loading!#REF!</definedName>
    <definedName name="d4_" localSheetId="17">[26]Loading!#REF!</definedName>
    <definedName name="d4_" localSheetId="7">[26]Loading!#REF!</definedName>
    <definedName name="d4_">[26]Loading!#REF!</definedName>
    <definedName name="d5_" localSheetId="4">[26]Loading!#REF!</definedName>
    <definedName name="d5_" localSheetId="17">[26]Loading!#REF!</definedName>
    <definedName name="d5_" localSheetId="7">[26]Loading!#REF!</definedName>
    <definedName name="d5_">[26]Loading!#REF!</definedName>
    <definedName name="dadas" localSheetId="4">'[16]B-B'!#REF!</definedName>
    <definedName name="dadas" localSheetId="17">'[16]B-B'!#REF!</definedName>
    <definedName name="dadas" localSheetId="7">'[16]B-B'!#REF!</definedName>
    <definedName name="dadas">'[16]B-B'!#REF!</definedName>
    <definedName name="data" localSheetId="4">#REF!</definedName>
    <definedName name="data" localSheetId="17">#REF!</definedName>
    <definedName name="data" localSheetId="7">#REF!</definedName>
    <definedName name="data">#REF!</definedName>
    <definedName name="Data11" localSheetId="4">#REF!</definedName>
    <definedName name="Data11" localSheetId="17">#REF!</definedName>
    <definedName name="Data11" localSheetId="7">#REF!</definedName>
    <definedName name="Data11">#REF!</definedName>
    <definedName name="Data41" localSheetId="4">#REF!</definedName>
    <definedName name="Data41" localSheetId="17">#REF!</definedName>
    <definedName name="Data41" localSheetId="7">#REF!</definedName>
    <definedName name="Data41">#REF!</definedName>
    <definedName name="_xlnm.Database" localSheetId="4">#REF!</definedName>
    <definedName name="_xlnm.Database" localSheetId="17">#REF!</definedName>
    <definedName name="_xlnm.Database" localSheetId="7">#REF!</definedName>
    <definedName name="_xlnm.Database">#REF!</definedName>
    <definedName name="DataFilter" localSheetId="17">[27]!DataFilter</definedName>
    <definedName name="DataFilter">[27]!DataFilter</definedName>
    <definedName name="DataSort" localSheetId="17">[27]!DataSort</definedName>
    <definedName name="DataSort">[27]!DataSort</definedName>
    <definedName name="dcc">[8]gVL!$Q$50</definedName>
    <definedName name="dcl">[8]gVL!$Q$40</definedName>
    <definedName name="dd0.5x1">[8]gVL!$Q$10</definedName>
    <definedName name="dd1x2">[25]gvl!$N$9</definedName>
    <definedName name="dd2x4">[8]gVL!$Q$12</definedName>
    <definedName name="ddien">[8]gVL!$Q$51</definedName>
    <definedName name="den_bu" localSheetId="4">#REF!</definedName>
    <definedName name="den_bu" localSheetId="17">#REF!</definedName>
    <definedName name="den_bu" localSheetId="7">#REF!</definedName>
    <definedName name="den_bu">#REF!</definedName>
    <definedName name="dfg" localSheetId="4" hidden="1">{"'Sheet1'!$L$16"}</definedName>
    <definedName name="dfg" localSheetId="7" hidden="1">{"'Sheet1'!$L$16"}</definedName>
    <definedName name="dfg" hidden="1">{"'Sheet1'!$L$16"}</definedName>
    <definedName name="DFQFQF" localSheetId="4">'[9]Xuly Data'!#REF!</definedName>
    <definedName name="DFQFQF" localSheetId="17">'[9]Xuly Data'!#REF!</definedName>
    <definedName name="DFQFQF" localSheetId="7">'[9]Xuly Data'!#REF!</definedName>
    <definedName name="DFQFQF">'[9]Xuly Data'!#REF!</definedName>
    <definedName name="DG_6061">[28]DG7606!$A$5:$F$49</definedName>
    <definedName name="DGCS">33500</definedName>
    <definedName name="DGCTI592" localSheetId="4">#REF!</definedName>
    <definedName name="DGCTI592" localSheetId="17">#REF!</definedName>
    <definedName name="DGCTI592" localSheetId="7">#REF!</definedName>
    <definedName name="DGCTI592">#REF!</definedName>
    <definedName name="DGTH" localSheetId="4">#REF!</definedName>
    <definedName name="DGTH" localSheetId="17">#REF!</definedName>
    <definedName name="DGTH" localSheetId="7">#REF!</definedName>
    <definedName name="DGTH">#REF!</definedName>
    <definedName name="DIEN" localSheetId="4" hidden="1">{"'Sheet1'!$L$16"}</definedName>
    <definedName name="DIEN" localSheetId="7" hidden="1">{"'Sheet1'!$L$16"}</definedName>
    <definedName name="DIEN" hidden="1">{"'Sheet1'!$L$16"}</definedName>
    <definedName name="dm" localSheetId="4">[15]Input!#REF!</definedName>
    <definedName name="dm" localSheetId="17">[15]Input!#REF!</definedName>
    <definedName name="dm" localSheetId="7">[15]Input!#REF!</definedName>
    <definedName name="dm">[15]Input!#REF!</definedName>
    <definedName name="dm1." localSheetId="4">[15]Input!#REF!</definedName>
    <definedName name="dm1." localSheetId="17">[15]Input!#REF!</definedName>
    <definedName name="dm1." localSheetId="7">[15]Input!#REF!</definedName>
    <definedName name="dm1.">[15]Input!#REF!</definedName>
    <definedName name="dm2." localSheetId="4">[15]Input!#REF!</definedName>
    <definedName name="dm2." localSheetId="17">[15]Input!#REF!</definedName>
    <definedName name="dm2." localSheetId="7">[15]Input!#REF!</definedName>
    <definedName name="dm2.">[15]Input!#REF!</definedName>
    <definedName name="dmz">[8]gVL!$Q$45</definedName>
    <definedName name="dno">[8]gVL!$Q$49</definedName>
    <definedName name="Document_array" localSheetId="4">{"Book1"}</definedName>
    <definedName name="Document_array" localSheetId="7">{"Book1"}</definedName>
    <definedName name="Document_array">{"Book1"}</definedName>
    <definedName name="Documents_array" localSheetId="4">#REF!</definedName>
    <definedName name="Documents_array" localSheetId="17">#REF!</definedName>
    <definedName name="Documents_array" localSheetId="7">#REF!</definedName>
    <definedName name="Documents_array">#REF!</definedName>
    <definedName name="DSUMDATA" localSheetId="4">#REF!</definedName>
    <definedName name="DSUMDATA" localSheetId="17">#REF!</definedName>
    <definedName name="DSUMDATA" localSheetId="7">#REF!</definedName>
    <definedName name="DSUMDATA">#REF!</definedName>
    <definedName name="dt" localSheetId="4">[19]Bangtra!#REF!</definedName>
    <definedName name="dt" localSheetId="17">[19]Bangtra!#REF!</definedName>
    <definedName name="dt" localSheetId="7">[19]Bangtra!#REF!</definedName>
    <definedName name="dt">[19]Bangtra!#REF!</definedName>
    <definedName name="dtAB" localSheetId="4">[19]Bangtra!#REF!</definedName>
    <definedName name="dtAB" localSheetId="17">[19]Bangtra!#REF!</definedName>
    <definedName name="dtAB" localSheetId="7">[19]Bangtra!#REF!</definedName>
    <definedName name="dtAB">[19]Bangtra!#REF!</definedName>
    <definedName name="dthd" localSheetId="4">[19]Bangtra!#REF!</definedName>
    <definedName name="dthd" localSheetId="17">[19]Bangtra!#REF!</definedName>
    <definedName name="dthd" localSheetId="7">[19]Bangtra!#REF!</definedName>
    <definedName name="dthd">[19]Bangtra!#REF!</definedName>
    <definedName name="dvpd" localSheetId="4">#REF!</definedName>
    <definedName name="dvpd" localSheetId="17">#REF!</definedName>
    <definedName name="dvpd" localSheetId="7">#REF!</definedName>
    <definedName name="dvpd">#REF!</definedName>
    <definedName name="e">13</definedName>
    <definedName name="EL2_" localSheetId="4">'[9]Xuly Data'!#REF!</definedName>
    <definedName name="EL2_" localSheetId="17">'[9]Xuly Data'!#REF!</definedName>
    <definedName name="EL2_" localSheetId="7">'[9]Xuly Data'!#REF!</definedName>
    <definedName name="EL2_">'[9]Xuly Data'!#REF!</definedName>
    <definedName name="EL3_" localSheetId="4">'[9]Xuly Data'!#REF!</definedName>
    <definedName name="EL3_" localSheetId="17">'[9]Xuly Data'!#REF!</definedName>
    <definedName name="EL3_" localSheetId="7">'[9]Xuly Data'!#REF!</definedName>
    <definedName name="EL3_">'[9]Xuly Data'!#REF!</definedName>
    <definedName name="EL4_" localSheetId="4">'[9]Xuly Data'!#REF!</definedName>
    <definedName name="EL4_" localSheetId="17">'[9]Xuly Data'!#REF!</definedName>
    <definedName name="EL4_" localSheetId="7">'[9]Xuly Data'!#REF!</definedName>
    <definedName name="EL4_">'[9]Xuly Data'!#REF!</definedName>
    <definedName name="EL5_" localSheetId="4">'[9]Xuly Data'!#REF!</definedName>
    <definedName name="EL5_" localSheetId="17">'[9]Xuly Data'!#REF!</definedName>
    <definedName name="EL5_" localSheetId="7">'[9]Xuly Data'!#REF!</definedName>
    <definedName name="EL5_">'[9]Xuly Data'!#REF!</definedName>
    <definedName name="EL6_">[10]Solieu!$I$84</definedName>
    <definedName name="en" localSheetId="4">[29]Sheet3!#REF!</definedName>
    <definedName name="en" localSheetId="17">[29]Sheet3!#REF!</definedName>
    <definedName name="en" localSheetId="7">[29]Sheet3!#REF!</definedName>
    <definedName name="en">[29]Sheet3!#REF!</definedName>
    <definedName name="End_?" localSheetId="4">#REF!</definedName>
    <definedName name="End_?" localSheetId="17">#REF!</definedName>
    <definedName name="End_?" localSheetId="7">#REF!</definedName>
    <definedName name="End_?">#REF!</definedName>
    <definedName name="End_1" localSheetId="4">#REF!</definedName>
    <definedName name="End_1" localSheetId="17">#REF!</definedName>
    <definedName name="End_1" localSheetId="7">#REF!</definedName>
    <definedName name="End_1">#REF!</definedName>
    <definedName name="End_10" localSheetId="4">#REF!</definedName>
    <definedName name="End_10" localSheetId="17">#REF!</definedName>
    <definedName name="End_10" localSheetId="7">#REF!</definedName>
    <definedName name="End_10">#REF!</definedName>
    <definedName name="End_11" localSheetId="4">#REF!</definedName>
    <definedName name="End_11" localSheetId="17">#REF!</definedName>
    <definedName name="End_11" localSheetId="7">#REF!</definedName>
    <definedName name="End_11">#REF!</definedName>
    <definedName name="End_12" localSheetId="4">#REF!</definedName>
    <definedName name="End_12" localSheetId="17">#REF!</definedName>
    <definedName name="End_12" localSheetId="7">#REF!</definedName>
    <definedName name="End_12">#REF!</definedName>
    <definedName name="End_13" localSheetId="4">#REF!</definedName>
    <definedName name="End_13" localSheetId="17">#REF!</definedName>
    <definedName name="End_13" localSheetId="7">#REF!</definedName>
    <definedName name="End_13">#REF!</definedName>
    <definedName name="End_2" localSheetId="4">#REF!</definedName>
    <definedName name="End_2" localSheetId="17">#REF!</definedName>
    <definedName name="End_2" localSheetId="7">#REF!</definedName>
    <definedName name="End_2">#REF!</definedName>
    <definedName name="End_3" localSheetId="4">#REF!</definedName>
    <definedName name="End_3" localSheetId="17">#REF!</definedName>
    <definedName name="End_3" localSheetId="7">#REF!</definedName>
    <definedName name="End_3">#REF!</definedName>
    <definedName name="End_4" localSheetId="4">#REF!</definedName>
    <definedName name="End_4" localSheetId="17">#REF!</definedName>
    <definedName name="End_4" localSheetId="7">#REF!</definedName>
    <definedName name="End_4">#REF!</definedName>
    <definedName name="End_5" localSheetId="4">#REF!</definedName>
    <definedName name="End_5" localSheetId="17">#REF!</definedName>
    <definedName name="End_5" localSheetId="7">#REF!</definedName>
    <definedName name="End_5">#REF!</definedName>
    <definedName name="End_6" localSheetId="4">#REF!</definedName>
    <definedName name="End_6" localSheetId="17">#REF!</definedName>
    <definedName name="End_6" localSheetId="7">#REF!</definedName>
    <definedName name="End_6">#REF!</definedName>
    <definedName name="End_7" localSheetId="4">#REF!</definedName>
    <definedName name="End_7" localSheetId="17">#REF!</definedName>
    <definedName name="End_7" localSheetId="7">#REF!</definedName>
    <definedName name="End_7">#REF!</definedName>
    <definedName name="End_8" localSheetId="4">#REF!</definedName>
    <definedName name="End_8" localSheetId="17">#REF!</definedName>
    <definedName name="End_8" localSheetId="7">#REF!</definedName>
    <definedName name="End_8">#REF!</definedName>
    <definedName name="End_9" localSheetId="4">#REF!</definedName>
    <definedName name="End_9" localSheetId="17">#REF!</definedName>
    <definedName name="End_9" localSheetId="7">#REF!</definedName>
    <definedName name="End_9">#REF!</definedName>
    <definedName name="_xlnm.Extract" localSheetId="4">#REF!</definedName>
    <definedName name="_xlnm.Extract" localSheetId="17">#REF!</definedName>
    <definedName name="_xlnm.Extract" localSheetId="7">#REF!</definedName>
    <definedName name="_xlnm.Extract">#REF!</definedName>
    <definedName name="f" localSheetId="4">'[23]Lç khoan LK1'!#REF!</definedName>
    <definedName name="f" localSheetId="17">'[23]Lç khoan LK1'!#REF!</definedName>
    <definedName name="f" localSheetId="7">'[23]Lç khoan LK1'!#REF!</definedName>
    <definedName name="f">'[23]Lç khoan LK1'!#REF!</definedName>
    <definedName name="FACTOR" localSheetId="4">#REF!</definedName>
    <definedName name="FACTOR" localSheetId="17">#REF!</definedName>
    <definedName name="FACTOR" localSheetId="7">#REF!</definedName>
    <definedName name="FACTOR">#REF!</definedName>
    <definedName name="fb">[16]Analysis!$I$45</definedName>
    <definedName name="fc" localSheetId="4">#REF!</definedName>
    <definedName name="fc" localSheetId="17">#REF!</definedName>
    <definedName name="fc" localSheetId="7">#REF!</definedName>
    <definedName name="fc">#REF!</definedName>
    <definedName name="fc_" localSheetId="4">#REF!</definedName>
    <definedName name="fc_" localSheetId="17">#REF!</definedName>
    <definedName name="fc_" localSheetId="7">#REF!</definedName>
    <definedName name="fc_">#REF!</definedName>
    <definedName name="FEWFF" localSheetId="4">'[2]MTO REV.2(ARMOR)'!#REF!</definedName>
    <definedName name="FEWFF" localSheetId="17">'[2]MTO REV.2(ARMOR)'!#REF!</definedName>
    <definedName name="FEWFF" localSheetId="7">'[2]MTO REV.2(ARMOR)'!#REF!</definedName>
    <definedName name="FEWFF">'[2]MTO REV.2(ARMOR)'!#REF!</definedName>
    <definedName name="Fitb" localSheetId="4">'[23]Lç khoan LK1'!#REF!</definedName>
    <definedName name="Fitb" localSheetId="17">'[23]Lç khoan LK1'!#REF!</definedName>
    <definedName name="Fitb" localSheetId="7">'[23]Lç khoan LK1'!#REF!</definedName>
    <definedName name="Fitb">'[23]Lç khoan LK1'!#REF!</definedName>
    <definedName name="FS" localSheetId="4">#REF!</definedName>
    <definedName name="FS" localSheetId="17">#REF!</definedName>
    <definedName name="FS" localSheetId="7">#REF!</definedName>
    <definedName name="FS">#REF!</definedName>
    <definedName name="fy" localSheetId="4">#REF!</definedName>
    <definedName name="fy" localSheetId="17">#REF!</definedName>
    <definedName name="fy" localSheetId="7">#REF!</definedName>
    <definedName name="fy">#REF!</definedName>
    <definedName name="Fy_" localSheetId="4">#REF!</definedName>
    <definedName name="Fy_" localSheetId="17">#REF!</definedName>
    <definedName name="Fy_" localSheetId="7">#REF!</definedName>
    <definedName name="Fy_">#REF!</definedName>
    <definedName name="g" localSheetId="4">'[30]DG '!#REF!</definedName>
    <definedName name="g" localSheetId="17">'[30]DG '!#REF!</definedName>
    <definedName name="g" localSheetId="7">'[30]DG '!#REF!</definedName>
    <definedName name="g">'[30]DG '!#REF!</definedName>
    <definedName name="g_" localSheetId="4">#REF!</definedName>
    <definedName name="g_" localSheetId="17">#REF!</definedName>
    <definedName name="g_" localSheetId="7">#REF!</definedName>
    <definedName name="g_">#REF!</definedName>
    <definedName name="g40g40" localSheetId="4">[31]tuong!#REF!</definedName>
    <definedName name="g40g40" localSheetId="17">[31]tuong!#REF!</definedName>
    <definedName name="g40g40" localSheetId="7">[31]tuong!#REF!</definedName>
    <definedName name="g40g40">[31]tuong!#REF!</definedName>
    <definedName name="gb">[32]BanTinh!$H$30</definedName>
    <definedName name="gc" localSheetId="4">#REF!</definedName>
    <definedName name="gc" localSheetId="17">#REF!</definedName>
    <definedName name="gc" localSheetId="7">#REF!</definedName>
    <definedName name="gc">#REF!</definedName>
    <definedName name="gd" localSheetId="4">#REF!</definedName>
    <definedName name="gd" localSheetId="17">#REF!</definedName>
    <definedName name="gd" localSheetId="7">#REF!</definedName>
    <definedName name="gd">#REF!</definedName>
    <definedName name="geff" localSheetId="4">#REF!</definedName>
    <definedName name="geff" localSheetId="17">#REF!</definedName>
    <definedName name="geff" localSheetId="7">#REF!</definedName>
    <definedName name="geff">#REF!</definedName>
    <definedName name="gi">0.4</definedName>
    <definedName name="gia_tien_BTN" localSheetId="4">#REF!</definedName>
    <definedName name="gia_tien_BTN" localSheetId="17">#REF!</definedName>
    <definedName name="gia_tien_BTN" localSheetId="7">#REF!</definedName>
    <definedName name="gia_tien_BTN">#REF!</definedName>
    <definedName name="GMSMC" localSheetId="4">[19]Bangtra!#REF!</definedName>
    <definedName name="GMSMC" localSheetId="17">[19]Bangtra!#REF!</definedName>
    <definedName name="GMSMC" localSheetId="7">[19]Bangtra!#REF!</definedName>
    <definedName name="GMSMC">[19]Bangtra!#REF!</definedName>
    <definedName name="GoBack" localSheetId="17">[27]Sheet1!GoBack</definedName>
    <definedName name="GoBack">[27]Sheet1!GoBack</definedName>
    <definedName name="GPT_GROUNDING_PT" localSheetId="4">'[33]NEW-PANEL'!#REF!</definedName>
    <definedName name="GPT_GROUNDING_PT" localSheetId="17">'[33]NEW-PANEL'!#REF!</definedName>
    <definedName name="GPT_GROUNDING_PT" localSheetId="7">'[33]NEW-PANEL'!#REF!</definedName>
    <definedName name="GPT_GROUNDING_PT">'[33]NEW-PANEL'!#REF!</definedName>
    <definedName name="grC">'[16]C-C'!$J$11</definedName>
    <definedName name="grD">'[16]D-D'!$J$11</definedName>
    <definedName name="GS" localSheetId="4">#REF!</definedName>
    <definedName name="GS" localSheetId="17">#REF!</definedName>
    <definedName name="GS" localSheetId="7">#REF!</definedName>
    <definedName name="GS">#REF!</definedName>
    <definedName name="GT" localSheetId="4">#REF!</definedName>
    <definedName name="GT" localSheetId="17">#REF!</definedName>
    <definedName name="GT" localSheetId="7">#REF!</definedName>
    <definedName name="GT">#REF!</definedName>
    <definedName name="gtb" localSheetId="4">'[23]Lç khoan LK1'!#REF!</definedName>
    <definedName name="gtb" localSheetId="17">'[23]Lç khoan LK1'!#REF!</definedName>
    <definedName name="gtb" localSheetId="7">'[23]Lç khoan LK1'!#REF!</definedName>
    <definedName name="gtb">'[23]Lç khoan LK1'!#REF!</definedName>
    <definedName name="GTRI" localSheetId="4">#REF!</definedName>
    <definedName name="GTRI" localSheetId="17">#REF!</definedName>
    <definedName name="GTRI" localSheetId="7">#REF!</definedName>
    <definedName name="GTRI">#REF!</definedName>
    <definedName name="gv">[8]gVL!$Q$28</definedName>
    <definedName name="gvl">[34]GVL!$A$6:$F$131</definedName>
    <definedName name="h" localSheetId="4" hidden="1">{"'Sheet1'!$L$16"}</definedName>
    <definedName name="h" localSheetId="7" hidden="1">{"'Sheet1'!$L$16"}</definedName>
    <definedName name="h" hidden="1">{"'Sheet1'!$L$16"}</definedName>
    <definedName name="H." localSheetId="4">[15]Input!#REF!</definedName>
    <definedName name="H." localSheetId="17">[15]Input!#REF!</definedName>
    <definedName name="H." localSheetId="7">[15]Input!#REF!</definedName>
    <definedName name="H.">[15]Input!#REF!</definedName>
    <definedName name="h.2" localSheetId="4">[35]Sheet1!#REF!</definedName>
    <definedName name="h.2" localSheetId="17">[35]Sheet1!#REF!</definedName>
    <definedName name="h.2" localSheetId="7">[35]Sheet1!#REF!</definedName>
    <definedName name="h.2">[35]Sheet1!#REF!</definedName>
    <definedName name="h_xoa" localSheetId="4" hidden="1">{"'Sheet1'!$L$16"}</definedName>
    <definedName name="h_xoa" localSheetId="7" hidden="1">{"'Sheet1'!$L$16"}</definedName>
    <definedName name="h_xoa" hidden="1">{"'Sheet1'!$L$16"}</definedName>
    <definedName name="h_xoa2" localSheetId="4" hidden="1">{"'Sheet1'!$L$16"}</definedName>
    <definedName name="h_xoa2" localSheetId="7" hidden="1">{"'Sheet1'!$L$16"}</definedName>
    <definedName name="h_xoa2" hidden="1">{"'Sheet1'!$L$16"}</definedName>
    <definedName name="h1_" localSheetId="4">'[9]Xuly Data'!#REF!</definedName>
    <definedName name="h1_" localSheetId="17">'[9]Xuly Data'!#REF!</definedName>
    <definedName name="h1_" localSheetId="7">'[9]Xuly Data'!#REF!</definedName>
    <definedName name="h1_">'[9]Xuly Data'!#REF!</definedName>
    <definedName name="h2_" localSheetId="4">'[9]Xuly Data'!#REF!</definedName>
    <definedName name="h2_" localSheetId="17">'[9]Xuly Data'!#REF!</definedName>
    <definedName name="h2_" localSheetId="7">'[9]Xuly Data'!#REF!</definedName>
    <definedName name="h2_">'[9]Xuly Data'!#REF!</definedName>
    <definedName name="h3_" localSheetId="4">'[9]Xuly Data'!#REF!</definedName>
    <definedName name="h3_" localSheetId="17">'[9]Xuly Data'!#REF!</definedName>
    <definedName name="h3_" localSheetId="7">'[9]Xuly Data'!#REF!</definedName>
    <definedName name="h3_">'[9]Xuly Data'!#REF!</definedName>
    <definedName name="h4_" localSheetId="4">'[9]Xuly Data'!#REF!</definedName>
    <definedName name="h4_" localSheetId="17">'[9]Xuly Data'!#REF!</definedName>
    <definedName name="h4_" localSheetId="7">'[9]Xuly Data'!#REF!</definedName>
    <definedName name="h4_">'[9]Xuly Data'!#REF!</definedName>
    <definedName name="h5_" localSheetId="4">'[9]Xuly Data'!#REF!</definedName>
    <definedName name="h5_" localSheetId="17">'[9]Xuly Data'!#REF!</definedName>
    <definedName name="h5_" localSheetId="7">'[9]Xuly Data'!#REF!</definedName>
    <definedName name="h5_">'[9]Xuly Data'!#REF!</definedName>
    <definedName name="h6_" localSheetId="4">'[9]Xuly Data'!#REF!</definedName>
    <definedName name="h6_" localSheetId="17">'[9]Xuly Data'!#REF!</definedName>
    <definedName name="h6_" localSheetId="7">'[9]Xuly Data'!#REF!</definedName>
    <definedName name="h6_">'[9]Xuly Data'!#REF!</definedName>
    <definedName name="h7_" localSheetId="4">'[9]Xuly Data'!#REF!</definedName>
    <definedName name="h7_" localSheetId="17">'[9]Xuly Data'!#REF!</definedName>
    <definedName name="h7_" localSheetId="7">'[9]Xuly Data'!#REF!</definedName>
    <definedName name="h7_">'[9]Xuly Data'!#REF!</definedName>
    <definedName name="Ha">'[23]Lç khoan LK1'!$G$227</definedName>
    <definedName name="Hb">'[23]Lç khoan LK1'!$E$17</definedName>
    <definedName name="HCT" localSheetId="4">#REF!</definedName>
    <definedName name="HCT" localSheetId="17">#REF!</definedName>
    <definedName name="HCT" localSheetId="7">#REF!</definedName>
    <definedName name="HCT">#REF!</definedName>
    <definedName name="HD" localSheetId="4">[19]Bangtra!#REF!</definedName>
    <definedName name="HD" localSheetId="17">[19]Bangtra!#REF!</definedName>
    <definedName name="HD" localSheetId="7">[19]Bangtra!#REF!</definedName>
    <definedName name="HD">[19]Bangtra!#REF!</definedName>
    <definedName name="Hdn">[18]sl!$F$19</definedName>
    <definedName name="HDV" localSheetId="4">#REF!</definedName>
    <definedName name="HDV" localSheetId="17">#REF!</definedName>
    <definedName name="HDV" localSheetId="7">#REF!</definedName>
    <definedName name="HDV">#REF!</definedName>
    <definedName name="Heä_soá_laép_xaø_H">1.7</definedName>
    <definedName name="hI">[18]sl!$F$10</definedName>
    <definedName name="hien" localSheetId="4">#REF!</definedName>
    <definedName name="hien" localSheetId="17">#REF!</definedName>
    <definedName name="hien" localSheetId="7">#REF!</definedName>
    <definedName name="hien">#REF!</definedName>
    <definedName name="hII">[18]sl!$F$11</definedName>
    <definedName name="hIII">[18]sl!$F$12</definedName>
    <definedName name="HM" localSheetId="4">#REF!</definedName>
    <definedName name="HM" localSheetId="17">#REF!</definedName>
    <definedName name="HM" localSheetId="7">#REF!</definedName>
    <definedName name="HM">#REF!</definedName>
    <definedName name="hn" localSheetId="4">[19]Bangtra!#REF!</definedName>
    <definedName name="hn" localSheetId="17">[19]Bangtra!#REF!</definedName>
    <definedName name="hn" localSheetId="7">[19]Bangtra!#REF!</definedName>
    <definedName name="hn">[19]Bangtra!#REF!</definedName>
    <definedName name="hnab" localSheetId="4">[19]Bangtra!#REF!</definedName>
    <definedName name="hnab" localSheetId="17">[19]Bangtra!#REF!</definedName>
    <definedName name="hnab" localSheetId="7">[19]Bangtra!#REF!</definedName>
    <definedName name="hnab">[19]Bangtra!#REF!</definedName>
    <definedName name="Hng">'[18]tt+hs'!$H$40</definedName>
    <definedName name="hnhd" localSheetId="4">[19]Bangtra!#REF!</definedName>
    <definedName name="hnhd" localSheetId="17">[19]Bangtra!#REF!</definedName>
    <definedName name="hnhd" localSheetId="7">[19]Bangtra!#REF!</definedName>
    <definedName name="hnhd">[19]Bangtra!#REF!</definedName>
    <definedName name="HOME_MANP" localSheetId="4">#REF!</definedName>
    <definedName name="HOME_MANP" localSheetId="17">#REF!</definedName>
    <definedName name="HOME_MANP" localSheetId="7">#REF!</definedName>
    <definedName name="HOME_MANP">#REF!</definedName>
    <definedName name="HOMEOFFICE_COST" localSheetId="4">#REF!</definedName>
    <definedName name="HOMEOFFICE_COST" localSheetId="17">#REF!</definedName>
    <definedName name="HOMEOFFICE_COST" localSheetId="7">#REF!</definedName>
    <definedName name="HOMEOFFICE_COST">#REF!</definedName>
    <definedName name="Hpl">'[23]Lç khoan LK1'!$D$215</definedName>
    <definedName name="hs" localSheetId="4">[7]Gia!#REF!</definedName>
    <definedName name="hs" localSheetId="17">[7]Gia!#REF!</definedName>
    <definedName name="hs" localSheetId="7">[7]Gia!#REF!</definedName>
    <definedName name="hs">[7]Gia!#REF!</definedName>
    <definedName name="Hsc" localSheetId="4">#REF!</definedName>
    <definedName name="Hsc" localSheetId="17">#REF!</definedName>
    <definedName name="Hsc" localSheetId="7">#REF!</definedName>
    <definedName name="Hsc">#REF!</definedName>
    <definedName name="HSCT3">0.1</definedName>
    <definedName name="HSDN">2.5</definedName>
    <definedName name="HSlanxe">[10]Solieu!$D$15</definedName>
    <definedName name="hsm" localSheetId="4">#REF!</definedName>
    <definedName name="hsm" localSheetId="17">#REF!</definedName>
    <definedName name="hsm" localSheetId="7">#REF!</definedName>
    <definedName name="hsm">#REF!</definedName>
    <definedName name="hsn">0.5</definedName>
    <definedName name="HSPCKV">0.3</definedName>
    <definedName name="ht">[32]BanTinh!$H$87</definedName>
    <definedName name="HTC" localSheetId="4">#REF!</definedName>
    <definedName name="HTC" localSheetId="17">#REF!</definedName>
    <definedName name="HTC" localSheetId="7">#REF!</definedName>
    <definedName name="HTC">#REF!</definedName>
    <definedName name="HTD" localSheetId="4">#REF!</definedName>
    <definedName name="HTD" localSheetId="17">#REF!</definedName>
    <definedName name="HTD" localSheetId="7">#REF!</definedName>
    <definedName name="HTD">#REF!</definedName>
    <definedName name="htlc" localSheetId="4">#REF!</definedName>
    <definedName name="htlc" localSheetId="17">#REF!</definedName>
    <definedName name="htlc" localSheetId="7">#REF!</definedName>
    <definedName name="htlc">#REF!</definedName>
    <definedName name="HTML_CodePage" hidden="1">950</definedName>
    <definedName name="HTML_Control" localSheetId="4" hidden="1">{"'Sheet1'!$L$16"}</definedName>
    <definedName name="HTML_Control" localSheetId="7" hidden="1">{"'Sheet1'!$L$16"}</definedName>
    <definedName name="HTML_Control" hidden="1">{"'Sheet1'!$L$16"}</definedName>
    <definedName name="html_control_xoa2" localSheetId="4" hidden="1">{"'Sheet1'!$L$16"}</definedName>
    <definedName name="html_control_xoa2" localSheetId="7" hidden="1">{"'Sheet1'!$L$16"}</definedName>
    <definedName name="html_control_xoa2"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T" localSheetId="4">#REF!</definedName>
    <definedName name="HTT" localSheetId="17">#REF!</definedName>
    <definedName name="HTT" localSheetId="7">#REF!</definedName>
    <definedName name="HTT">#REF!</definedName>
    <definedName name="HTV" localSheetId="4">#REF!</definedName>
    <definedName name="HTV" localSheetId="17">#REF!</definedName>
    <definedName name="HTV" localSheetId="7">#REF!</definedName>
    <definedName name="HTV">#REF!</definedName>
    <definedName name="huy" localSheetId="4" hidden="1">{"'Sheet1'!$L$16"}</definedName>
    <definedName name="huy" localSheetId="7" hidden="1">{"'Sheet1'!$L$16"}</definedName>
    <definedName name="huy" hidden="1">{"'Sheet1'!$L$16"}</definedName>
    <definedName name="huy_xoa" localSheetId="4" hidden="1">{"'Sheet1'!$L$16"}</definedName>
    <definedName name="huy_xoa" localSheetId="7" hidden="1">{"'Sheet1'!$L$16"}</definedName>
    <definedName name="huy_xoa" hidden="1">{"'Sheet1'!$L$16"}</definedName>
    <definedName name="huy_xoa2" localSheetId="4" hidden="1">{"'Sheet1'!$L$16"}</definedName>
    <definedName name="huy_xoa2" localSheetId="7" hidden="1">{"'Sheet1'!$L$16"}</definedName>
    <definedName name="huy_xoa2" hidden="1">{"'Sheet1'!$L$16"}</definedName>
    <definedName name="HVC" localSheetId="4">#REF!</definedName>
    <definedName name="HVC" localSheetId="17">#REF!</definedName>
    <definedName name="HVC" localSheetId="7">#REF!</definedName>
    <definedName name="HVC">#REF!</definedName>
    <definedName name="HVK" localSheetId="4">#REF!</definedName>
    <definedName name="HVK" localSheetId="17">#REF!</definedName>
    <definedName name="HVK" localSheetId="7">#REF!</definedName>
    <definedName name="HVK">#REF!</definedName>
    <definedName name="HVT" localSheetId="4">#REF!</definedName>
    <definedName name="HVT" localSheetId="17">#REF!</definedName>
    <definedName name="HVT" localSheetId="7">#REF!</definedName>
    <definedName name="HVT">#REF!</definedName>
    <definedName name="Hy" localSheetId="4">'[23]Lç khoan LK1'!#REF!</definedName>
    <definedName name="Hy" localSheetId="17">'[23]Lç khoan LK1'!#REF!</definedName>
    <definedName name="Hy" localSheetId="7">'[23]Lç khoan LK1'!#REF!</definedName>
    <definedName name="Hy">'[23]Lç khoan LK1'!#REF!</definedName>
    <definedName name="I" localSheetId="4">#REF!</definedName>
    <definedName name="I" localSheetId="17">#REF!</definedName>
    <definedName name="I" localSheetId="7">#REF!</definedName>
    <definedName name="I">#REF!</definedName>
    <definedName name="I_A" localSheetId="4">#REF!</definedName>
    <definedName name="I_A" localSheetId="17">#REF!</definedName>
    <definedName name="I_A" localSheetId="7">#REF!</definedName>
    <definedName name="I_A">#REF!</definedName>
    <definedName name="I_B" localSheetId="4">#REF!</definedName>
    <definedName name="I_B" localSheetId="17">#REF!</definedName>
    <definedName name="I_B" localSheetId="7">#REF!</definedName>
    <definedName name="I_B">#REF!</definedName>
    <definedName name="I_c" localSheetId="4">#REF!</definedName>
    <definedName name="I_c" localSheetId="17">#REF!</definedName>
    <definedName name="I_c" localSheetId="7">#REF!</definedName>
    <definedName name="I_c">#REF!</definedName>
    <definedName name="I2É6" localSheetId="4">[36]chitimc!#REF!</definedName>
    <definedName name="I2É6" localSheetId="17">[36]chitimc!#REF!</definedName>
    <definedName name="I2É6" localSheetId="7">[36]chitimc!#REF!</definedName>
    <definedName name="I2É6">[36]chitimc!#REF!</definedName>
    <definedName name="IDLAB_COST" localSheetId="4">#REF!</definedName>
    <definedName name="IDLAB_COST" localSheetId="17">#REF!</definedName>
    <definedName name="IDLAB_COST" localSheetId="7">#REF!</definedName>
    <definedName name="IDLAB_COST">#REF!</definedName>
    <definedName name="II_A" localSheetId="4">#REF!</definedName>
    <definedName name="II_A" localSheetId="17">#REF!</definedName>
    <definedName name="II_A" localSheetId="7">#REF!</definedName>
    <definedName name="II_A">#REF!</definedName>
    <definedName name="II_B" localSheetId="4">#REF!</definedName>
    <definedName name="II_B" localSheetId="17">#REF!</definedName>
    <definedName name="II_B" localSheetId="7">#REF!</definedName>
    <definedName name="II_B">#REF!</definedName>
    <definedName name="II_c" localSheetId="4">#REF!</definedName>
    <definedName name="II_c" localSheetId="17">#REF!</definedName>
    <definedName name="II_c" localSheetId="7">#REF!</definedName>
    <definedName name="II_c">#REF!</definedName>
    <definedName name="III_a" localSheetId="4">#REF!</definedName>
    <definedName name="III_a" localSheetId="17">#REF!</definedName>
    <definedName name="III_a" localSheetId="7">#REF!</definedName>
    <definedName name="III_a">#REF!</definedName>
    <definedName name="III_B" localSheetId="4">#REF!</definedName>
    <definedName name="III_B" localSheetId="17">#REF!</definedName>
    <definedName name="III_B" localSheetId="7">#REF!</definedName>
    <definedName name="III_B">#REF!</definedName>
    <definedName name="III_c" localSheetId="4">#REF!</definedName>
    <definedName name="III_c" localSheetId="17">#REF!</definedName>
    <definedName name="III_c" localSheetId="7">#REF!</definedName>
    <definedName name="III_c">#REF!</definedName>
    <definedName name="IND_LAB" localSheetId="4">#REF!</definedName>
    <definedName name="IND_LAB" localSheetId="17">#REF!</definedName>
    <definedName name="IND_LAB" localSheetId="7">#REF!</definedName>
    <definedName name="IND_LAB">#REF!</definedName>
    <definedName name="INDMANP" localSheetId="4">#REF!</definedName>
    <definedName name="INDMANP" localSheetId="17">#REF!</definedName>
    <definedName name="INDMANP" localSheetId="7">#REF!</definedName>
    <definedName name="INDMANP">#REF!</definedName>
    <definedName name="j" localSheetId="4">#REF!</definedName>
    <definedName name="j" localSheetId="17">#REF!</definedName>
    <definedName name="j" localSheetId="7">#REF!</definedName>
    <definedName name="j">#REF!</definedName>
    <definedName name="j356C8" localSheetId="4">#REF!</definedName>
    <definedName name="j356C8" localSheetId="17">#REF!</definedName>
    <definedName name="j356C8" localSheetId="7">#REF!</definedName>
    <definedName name="j356C8">#REF!</definedName>
    <definedName name="k" localSheetId="4" hidden="1">{"Offgrid",#N/A,FALSE,"OFFGRID";"Region",#N/A,FALSE,"REGION";"Offgrid -2",#N/A,FALSE,"OFFGRID";"WTP",#N/A,FALSE,"WTP";"WTP -2",#N/A,FALSE,"WTP";"Project",#N/A,FALSE,"PROJECT";"Summary -2",#N/A,FALSE,"SUMMARY"}</definedName>
    <definedName name="k" localSheetId="7" hidden="1">{"Offgrid",#N/A,FALSE,"OFFGRID";"Region",#N/A,FALSE,"REGION";"Offgrid -2",#N/A,FALSE,"OFFGRID";"WTP",#N/A,FALSE,"WTP";"WTP -2",#N/A,FALSE,"WTP";"Project",#N/A,FALSE,"PROJECT";"Summary -2",#N/A,FALSE,"SUMMARY"}</definedName>
    <definedName name="k" hidden="1">{"Offgrid",#N/A,FALSE,"OFFGRID";"Region",#N/A,FALSE,"REGION";"Offgrid -2",#N/A,FALSE,"OFFGRID";"WTP",#N/A,FALSE,"WTP";"WTP -2",#N/A,FALSE,"WTP";"Project",#N/A,FALSE,"PROJECT";"Summary -2",#N/A,FALSE,"SUMMARY"}</definedName>
    <definedName name="k_xoa" localSheetId="4" hidden="1">{"Offgrid",#N/A,FALSE,"OFFGRID";"Region",#N/A,FALSE,"REGION";"Offgrid -2",#N/A,FALSE,"OFFGRID";"WTP",#N/A,FALSE,"WTP";"WTP -2",#N/A,FALSE,"WTP";"Project",#N/A,FALSE,"PROJECT";"Summary -2",#N/A,FALSE,"SUMMARY"}</definedName>
    <definedName name="k_xoa" localSheetId="7" hidden="1">{"Offgrid",#N/A,FALSE,"OFFGRID";"Region",#N/A,FALSE,"REGION";"Offgrid -2",#N/A,FALSE,"OFFGRID";"WTP",#N/A,FALSE,"WTP";"WTP -2",#N/A,FALSE,"WTP";"Project",#N/A,FALSE,"PROJECT";"Summary -2",#N/A,FALSE,"SUMMARY"}</definedName>
    <definedName name="k_xoa" hidden="1">{"Offgrid",#N/A,FALSE,"OFFGRID";"Region",#N/A,FALSE,"REGION";"Offgrid -2",#N/A,FALSE,"OFFGRID";"WTP",#N/A,FALSE,"WTP";"WTP -2",#N/A,FALSE,"WTP";"Project",#N/A,FALSE,"PROJECT";"Summary -2",#N/A,FALSE,"SUMMARY"}</definedName>
    <definedName name="k_xoa2" localSheetId="4" hidden="1">{"Offgrid",#N/A,FALSE,"OFFGRID";"Region",#N/A,FALSE,"REGION";"Offgrid -2",#N/A,FALSE,"OFFGRID";"WTP",#N/A,FALSE,"WTP";"WTP -2",#N/A,FALSE,"WTP";"Project",#N/A,FALSE,"PROJECT";"Summary -2",#N/A,FALSE,"SUMMARY"}</definedName>
    <definedName name="k_xoa2" localSheetId="7" hidden="1">{"Offgrid",#N/A,FALSE,"OFFGRID";"Region",#N/A,FALSE,"REGION";"Offgrid -2",#N/A,FALSE,"OFFGRID";"WTP",#N/A,FALSE,"WTP";"WTP -2",#N/A,FALSE,"WTP";"Project",#N/A,FALSE,"PROJECT";"Summary -2",#N/A,FALSE,"SUMMARY"}</definedName>
    <definedName name="k_xoa2" hidden="1">{"Offgrid",#N/A,FALSE,"OFFGRID";"Region",#N/A,FALSE,"REGION";"Offgrid -2",#N/A,FALSE,"OFFGRID";"WTP",#N/A,FALSE,"WTP";"WTP -2",#N/A,FALSE,"WTP";"Project",#N/A,FALSE,"PROJECT";"Summary -2",#N/A,FALSE,"SUMMARY"}</definedName>
    <definedName name="kcong" localSheetId="4">#REF!</definedName>
    <definedName name="kcong" localSheetId="17">#REF!</definedName>
    <definedName name="kcong" localSheetId="7">#REF!</definedName>
    <definedName name="kcong">#REF!</definedName>
    <definedName name="kh" localSheetId="4">#REF!</definedName>
    <definedName name="kh" localSheetId="17">#REF!</definedName>
    <definedName name="kh" localSheetId="7">#REF!</definedName>
    <definedName name="kh">#REF!</definedName>
    <definedName name="Khocau" localSheetId="4">'[9]Xuly Data'!#REF!</definedName>
    <definedName name="Khocau" localSheetId="17">'[9]Xuly Data'!#REF!</definedName>
    <definedName name="Khocau" localSheetId="7">'[9]Xuly Data'!#REF!</definedName>
    <definedName name="Khocau">'[9]Xuly Data'!#REF!</definedName>
    <definedName name="kiem" localSheetId="4">#REF!</definedName>
    <definedName name="kiem" localSheetId="17">#REF!</definedName>
    <definedName name="kiem" localSheetId="7">#REF!</definedName>
    <definedName name="kiem">#REF!</definedName>
    <definedName name="kk">0.8</definedName>
    <definedName name="kno">[8]gVL!$Q$48</definedName>
    <definedName name="KPC">0.7</definedName>
    <definedName name="Ks" localSheetId="4">#REF!</definedName>
    <definedName name="Ks" localSheetId="17">#REF!</definedName>
    <definedName name="Ks" localSheetId="7">#REF!</definedName>
    <definedName name="Ks">#REF!</definedName>
    <definedName name="L">'[23]Lç khoan LK1'!$E$16</definedName>
    <definedName name="l_1" localSheetId="4">#REF!</definedName>
    <definedName name="l_1" localSheetId="17">#REF!</definedName>
    <definedName name="l_1" localSheetId="7">#REF!</definedName>
    <definedName name="l_1">#REF!</definedName>
    <definedName name="Lc" localSheetId="4">#REF!</definedName>
    <definedName name="Lc" localSheetId="17">#REF!</definedName>
    <definedName name="Lc" localSheetId="7">#REF!</definedName>
    <definedName name="Lc">#REF!</definedName>
    <definedName name="LCD" localSheetId="4">#REF!</definedName>
    <definedName name="LCD" localSheetId="17">#REF!</definedName>
    <definedName name="LCD" localSheetId="7">#REF!</definedName>
    <definedName name="LCD">#REF!</definedName>
    <definedName name="Lcoc">[37]NSL!$E$9</definedName>
    <definedName name="LDAM" localSheetId="4">#REF!</definedName>
    <definedName name="LDAM" localSheetId="17">#REF!</definedName>
    <definedName name="LDAM" localSheetId="7">#REF!</definedName>
    <definedName name="LDAM">#REF!</definedName>
    <definedName name="LDM" localSheetId="4">#REF!</definedName>
    <definedName name="LDM" localSheetId="17">#REF!</definedName>
    <definedName name="LDM" localSheetId="7">#REF!</definedName>
    <definedName name="LDM">#REF!</definedName>
    <definedName name="Ldn">[18]sl!$F$20</definedName>
    <definedName name="Lf" localSheetId="4">'[26]Check C'!#REF!</definedName>
    <definedName name="Lf" localSheetId="17">'[26]Check C'!#REF!</definedName>
    <definedName name="Lf" localSheetId="7">'[26]Check C'!#REF!</definedName>
    <definedName name="Lf">'[26]Check C'!#REF!</definedName>
    <definedName name="Ltb">[18]sl!$F$4</definedName>
    <definedName name="LTD" localSheetId="4">#REF!</definedName>
    <definedName name="LTD" localSheetId="17">#REF!</definedName>
    <definedName name="LTD" localSheetId="7">#REF!</definedName>
    <definedName name="LTD">#REF!</definedName>
    <definedName name="Ltt" localSheetId="4">'[9]Xuly Data'!#REF!</definedName>
    <definedName name="Ltt" localSheetId="17">'[9]Xuly Data'!#REF!</definedName>
    <definedName name="Ltt" localSheetId="7">'[9]Xuly Data'!#REF!</definedName>
    <definedName name="Ltt">'[9]Xuly Data'!#REF!</definedName>
    <definedName name="LVC" localSheetId="4">#REF!</definedName>
    <definedName name="LVC" localSheetId="17">#REF!</definedName>
    <definedName name="LVC" localSheetId="7">#REF!</definedName>
    <definedName name="LVC">#REF!</definedName>
    <definedName name="LVT" localSheetId="4">#REF!</definedName>
    <definedName name="LVT" localSheetId="17">#REF!</definedName>
    <definedName name="LVT" localSheetId="7">#REF!</definedName>
    <definedName name="LVT">#REF!</definedName>
    <definedName name="m" localSheetId="4">#REF!</definedName>
    <definedName name="m" localSheetId="17">#REF!</definedName>
    <definedName name="m" localSheetId="7">#REF!</definedName>
    <definedName name="m">#REF!</definedName>
    <definedName name="m_1" localSheetId="4">[15]Input!#REF!</definedName>
    <definedName name="m_1" localSheetId="17">[15]Input!#REF!</definedName>
    <definedName name="m_1" localSheetId="7">[15]Input!#REF!</definedName>
    <definedName name="m_1">[15]Input!#REF!</definedName>
    <definedName name="m_2" localSheetId="4">[15]Input!#REF!</definedName>
    <definedName name="m_2" localSheetId="17">[15]Input!#REF!</definedName>
    <definedName name="m_2" localSheetId="7">[15]Input!#REF!</definedName>
    <definedName name="m_2">[15]Input!#REF!</definedName>
    <definedName name="m_3" localSheetId="4">[15]Input!#REF!</definedName>
    <definedName name="m_3" localSheetId="17">[15]Input!#REF!</definedName>
    <definedName name="m_3" localSheetId="7">[15]Input!#REF!</definedName>
    <definedName name="m_3">[15]Input!#REF!</definedName>
    <definedName name="m_4" localSheetId="4">[15]Input!#REF!</definedName>
    <definedName name="m_4" localSheetId="17">[15]Input!#REF!</definedName>
    <definedName name="m_4" localSheetId="7">[15]Input!#REF!</definedName>
    <definedName name="m_4">[15]Input!#REF!</definedName>
    <definedName name="M_y__ãng_cäc_1.2_T">[38]giamay!$G$117</definedName>
    <definedName name="M_y__ãng_cäc_1.8_T">[38]giamay!$G$119</definedName>
    <definedName name="M_y_trén_b__t_ng_250_lÝt">'[39]nc-m'!$G$589</definedName>
    <definedName name="MAJ_CON_EQP" localSheetId="4">#REF!</definedName>
    <definedName name="MAJ_CON_EQP" localSheetId="17">#REF!</definedName>
    <definedName name="MAJ_CON_EQP" localSheetId="7">#REF!</definedName>
    <definedName name="MAJ_CON_EQP">#REF!</definedName>
    <definedName name="mc" localSheetId="4">#REF!</definedName>
    <definedName name="mc" localSheetId="17">#REF!</definedName>
    <definedName name="mc" localSheetId="7">#REF!</definedName>
    <definedName name="mc">#REF!</definedName>
    <definedName name="me" localSheetId="4">#REF!</definedName>
    <definedName name="me" localSheetId="17">#REF!</definedName>
    <definedName name="me" localSheetId="7">#REF!</definedName>
    <definedName name="me">#REF!</definedName>
    <definedName name="mg" localSheetId="4">[15]Input!#REF!</definedName>
    <definedName name="mg" localSheetId="17">[15]Input!#REF!</definedName>
    <definedName name="mg" localSheetId="7">[15]Input!#REF!</definedName>
    <definedName name="mg">[15]Input!#REF!</definedName>
    <definedName name="MG_A" localSheetId="4">#REF!</definedName>
    <definedName name="MG_A" localSheetId="17">#REF!</definedName>
    <definedName name="MG_A" localSheetId="7">#REF!</definedName>
    <definedName name="MG_A">#REF!</definedName>
    <definedName name="mg1." localSheetId="4">[15]Input!#REF!</definedName>
    <definedName name="mg1." localSheetId="17">[15]Input!#REF!</definedName>
    <definedName name="mg1." localSheetId="7">[15]Input!#REF!</definedName>
    <definedName name="mg1.">[15]Input!#REF!</definedName>
    <definedName name="mg2." localSheetId="4">[15]Input!#REF!</definedName>
    <definedName name="mg2." localSheetId="17">[15]Input!#REF!</definedName>
    <definedName name="mg2." localSheetId="7">[15]Input!#REF!</definedName>
    <definedName name="mg2.">[15]Input!#REF!</definedName>
    <definedName name="MNTHTH">[10]Solieu!$E$27</definedName>
    <definedName name="MNTN" localSheetId="4">'[9]Xuly Data'!#REF!</definedName>
    <definedName name="MNTN" localSheetId="17">'[9]Xuly Data'!#REF!</definedName>
    <definedName name="MNTN" localSheetId="7">'[9]Xuly Data'!#REF!</definedName>
    <definedName name="MNTN">'[9]Xuly Data'!#REF!</definedName>
    <definedName name="MNTT" localSheetId="4">'[9]Xuly Data'!#REF!</definedName>
    <definedName name="MNTT" localSheetId="17">'[9]Xuly Data'!#REF!</definedName>
    <definedName name="MNTT" localSheetId="7">'[9]Xuly Data'!#REF!</definedName>
    <definedName name="MNTT">'[9]Xuly Data'!#REF!</definedName>
    <definedName name="Mu_" localSheetId="4">#REF!</definedName>
    <definedName name="Mu_" localSheetId="17">#REF!</definedName>
    <definedName name="Mu_" localSheetId="7">#REF!</definedName>
    <definedName name="Mu_">#REF!</definedName>
    <definedName name="n" localSheetId="4">#REF!</definedName>
    <definedName name="n" localSheetId="17">#REF!</definedName>
    <definedName name="n" localSheetId="7">#REF!</definedName>
    <definedName name="n">#REF!</definedName>
    <definedName name="n.d1" localSheetId="4">[15]Input!#REF!</definedName>
    <definedName name="n.d1" localSheetId="17">[15]Input!#REF!</definedName>
    <definedName name="n.d1" localSheetId="7">[15]Input!#REF!</definedName>
    <definedName name="n.d1">[15]Input!#REF!</definedName>
    <definedName name="n.d2" localSheetId="4">[15]Input!#REF!</definedName>
    <definedName name="n.d2" localSheetId="17">[15]Input!#REF!</definedName>
    <definedName name="n.d2" localSheetId="7">[15]Input!#REF!</definedName>
    <definedName name="n.d2">[15]Input!#REF!</definedName>
    <definedName name="Nc" localSheetId="4">'[23]Lç khoan LK1'!#REF!</definedName>
    <definedName name="Nc" localSheetId="17">'[23]Lç khoan LK1'!#REF!</definedName>
    <definedName name="Nc" localSheetId="7">'[23]Lç khoan LK1'!#REF!</definedName>
    <definedName name="Nc">'[23]Lç khoan LK1'!#REF!</definedName>
    <definedName name="nd">[8]gVL!$Q$30</definedName>
    <definedName name="ndn">[18]sl!$F$22</definedName>
    <definedName name="NET" localSheetId="4">#REF!</definedName>
    <definedName name="NET" localSheetId="17">#REF!</definedName>
    <definedName name="NET" localSheetId="7">#REF!</definedName>
    <definedName name="NET">#REF!</definedName>
    <definedName name="NET_1" localSheetId="4">#REF!</definedName>
    <definedName name="NET_1" localSheetId="17">#REF!</definedName>
    <definedName name="NET_1" localSheetId="7">#REF!</definedName>
    <definedName name="NET_1">#REF!</definedName>
    <definedName name="NET_ANA" localSheetId="4">#REF!</definedName>
    <definedName name="NET_ANA" localSheetId="17">#REF!</definedName>
    <definedName name="NET_ANA" localSheetId="7">#REF!</definedName>
    <definedName name="NET_ANA">#REF!</definedName>
    <definedName name="NET_ANA_1" localSheetId="4">#REF!</definedName>
    <definedName name="NET_ANA_1" localSheetId="17">#REF!</definedName>
    <definedName name="NET_ANA_1" localSheetId="7">#REF!</definedName>
    <definedName name="NET_ANA_1">#REF!</definedName>
    <definedName name="NET_ANA_2" localSheetId="4">#REF!</definedName>
    <definedName name="NET_ANA_2" localSheetId="17">#REF!</definedName>
    <definedName name="NET_ANA_2" localSheetId="7">#REF!</definedName>
    <definedName name="NET_ANA_2">#REF!</definedName>
    <definedName name="ng" localSheetId="4">[15]Input!#REF!</definedName>
    <definedName name="ng" localSheetId="17">[15]Input!#REF!</definedName>
    <definedName name="ng" localSheetId="7">[15]Input!#REF!</definedName>
    <definedName name="ng">[15]Input!#REF!</definedName>
    <definedName name="ng1." localSheetId="4">[15]Input!#REF!</definedName>
    <definedName name="ng1." localSheetId="17">[15]Input!#REF!</definedName>
    <definedName name="ng1." localSheetId="7">[15]Input!#REF!</definedName>
    <definedName name="ng1.">[15]Input!#REF!</definedName>
    <definedName name="ng2." localSheetId="4">[15]Input!#REF!</definedName>
    <definedName name="ng2." localSheetId="17">[15]Input!#REF!</definedName>
    <definedName name="ng2." localSheetId="7">[15]Input!#REF!</definedName>
    <definedName name="ng2.">[15]Input!#REF!</definedName>
    <definedName name="NH" localSheetId="4">#REF!</definedName>
    <definedName name="NH" localSheetId="17">#REF!</definedName>
    <definedName name="NH" localSheetId="7">#REF!</definedName>
    <definedName name="NH">#REF!</definedName>
    <definedName name="NHot" localSheetId="4">#REF!</definedName>
    <definedName name="NHot" localSheetId="17">#REF!</definedName>
    <definedName name="NHot" localSheetId="7">#REF!</definedName>
    <definedName name="NHot">#REF!</definedName>
    <definedName name="Nms" localSheetId="4">#REF!</definedName>
    <definedName name="Nms" localSheetId="17">#REF!</definedName>
    <definedName name="Nms" localSheetId="7">#REF!</definedName>
    <definedName name="Nms">#REF!</definedName>
    <definedName name="nn">1.15</definedName>
    <definedName name="No" localSheetId="4">#REF!</definedName>
    <definedName name="No" localSheetId="17">#REF!</definedName>
    <definedName name="No" localSheetId="7">#REF!</definedName>
    <definedName name="No">#REF!</definedName>
    <definedName name="Nq" localSheetId="4">#REF!</definedName>
    <definedName name="Nq" localSheetId="17">#REF!</definedName>
    <definedName name="Nq" localSheetId="7">#REF!</definedName>
    <definedName name="Nq">#REF!</definedName>
    <definedName name="nuoc">[25]gvl!$N$38</definedName>
    <definedName name="nv" localSheetId="4">[15]Input!#REF!</definedName>
    <definedName name="nv" localSheetId="17">[15]Input!#REF!</definedName>
    <definedName name="nv" localSheetId="7">[15]Input!#REF!</definedName>
    <definedName name="nv">[15]Input!#REF!</definedName>
    <definedName name="ong" localSheetId="4">[35]Sheet1!#REF!</definedName>
    <definedName name="ong" localSheetId="17">[35]Sheet1!#REF!</definedName>
    <definedName name="ong" localSheetId="7">[35]Sheet1!#REF!</definedName>
    <definedName name="ong">[35]Sheet1!#REF!</definedName>
    <definedName name="OTHER_PANEL" localSheetId="4">'[33]NEW-PANEL'!#REF!</definedName>
    <definedName name="OTHER_PANEL" localSheetId="17">'[33]NEW-PANEL'!#REF!</definedName>
    <definedName name="OTHER_PANEL" localSheetId="7">'[33]NEW-PANEL'!#REF!</definedName>
    <definedName name="OTHER_PANEL">'[33]NEW-PANEL'!#REF!</definedName>
    <definedName name="PA" localSheetId="4">#REF!</definedName>
    <definedName name="PA" localSheetId="17">#REF!</definedName>
    <definedName name="PA" localSheetId="7">#REF!</definedName>
    <definedName name="PA">#REF!</definedName>
    <definedName name="PL_???___P.B.___REST_P.B._????" localSheetId="4">'[33]NEW-PANEL'!#REF!</definedName>
    <definedName name="PL_???___P.B.___REST_P.B._????" localSheetId="17">'[33]NEW-PANEL'!#REF!</definedName>
    <definedName name="PL_???___P.B.___REST_P.B._????" localSheetId="7">'[33]NEW-PANEL'!#REF!</definedName>
    <definedName name="PL_???___P.B.___REST_P.B._????">'[33]NEW-PANEL'!#REF!</definedName>
    <definedName name="PL_指示燈___P.B.___REST_P.B._壓扣開關" localSheetId="4">'[33]NEW-PANEL'!#REF!</definedName>
    <definedName name="PL_指示燈___P.B.___REST_P.B._壓扣開關" localSheetId="17">'[33]NEW-PANEL'!#REF!</definedName>
    <definedName name="PL_指示燈___P.B.___REST_P.B._壓扣開關" localSheetId="7">'[33]NEW-PANEL'!#REF!</definedName>
    <definedName name="PL_指示燈___P.B.___REST_P.B._壓扣開關">'[33]NEW-PANEL'!#REF!</definedName>
    <definedName name="PM">[40]IBASE!$AH$16:$AV$110</definedName>
    <definedName name="PRICE" localSheetId="4">#REF!</definedName>
    <definedName name="PRICE" localSheetId="17">#REF!</definedName>
    <definedName name="PRICE" localSheetId="7">#REF!</definedName>
    <definedName name="PRICE">#REF!</definedName>
    <definedName name="PRICE1" localSheetId="4">#REF!</definedName>
    <definedName name="PRICE1" localSheetId="17">#REF!</definedName>
    <definedName name="PRICE1" localSheetId="7">#REF!</definedName>
    <definedName name="PRICE1">#REF!</definedName>
    <definedName name="_xlnm.Print_Area" localSheetId="28">'BANG TONG HOP'!$A$1:$F$108</definedName>
    <definedName name="_xlnm.Print_Area" localSheetId="4">'BIEU 1 - CC SD ĐẤT'!$B$2:$F$45</definedName>
    <definedName name="_xlnm.Print_Area" localSheetId="14">'BIEU 10-DAT CAY XANH'!$B$2:$F$29</definedName>
    <definedName name="_xlnm.Print_Area" localSheetId="15">'BIEU 10-DUONG GIAO THONG'!$B$2:$J$95</definedName>
    <definedName name="_xlnm.Print_Area" localSheetId="21">'BIEU 10-VH'!$B$1:$F$26</definedName>
    <definedName name="_xlnm.Print_Area" localSheetId="22">'BIEU 11 - NHÀ Ở'!$B$1:$J$16</definedName>
    <definedName name="_xlnm.Print_Area" localSheetId="16">'Biểu 11 -Điện'!$B$2:$F$13</definedName>
    <definedName name="_xlnm.Print_Area" localSheetId="17">'BIỂU 12- CHIÊU SÁNG'!$B$2:$I$90</definedName>
    <definedName name="_xlnm.Print_Area" localSheetId="23">'Biểu 13 -Điện'!$B$2:$F$15</definedName>
    <definedName name="_xlnm.Print_Area" localSheetId="18">'BIEU 13-Cấp nước'!$B$2:$G$16</definedName>
    <definedName name="_xlnm.Print_Area" localSheetId="24">'BIEU 14- CẤP NƯỚC'!$B$1:$G$16</definedName>
    <definedName name="_xlnm.Print_Area" localSheetId="19">'BIEU 14-CTR'!$B$2:$I$13</definedName>
    <definedName name="_xlnm.Print_Area" localSheetId="20">'BIỂU 15 CBCC'!$B$2:$L$15</definedName>
    <definedName name="_xlnm.Print_Area" localSheetId="1">'BIEU 2 - HỘ NGHÈO'!$B$2:$N$25</definedName>
    <definedName name="_xlnm.Print_Area" localSheetId="6">'BIEU 2A - DS TẠM TRÚ'!$B$2:$I$28</definedName>
    <definedName name="_xlnm.Print_Area" localSheetId="5">'BIEU 2-DÂN SỐ  '!$B$2:$G$13</definedName>
    <definedName name="_xlnm.Print_Area" localSheetId="7">'BIEU 3 - THU CHI NGÂN SÁCH'!$B$2:$H$17</definedName>
    <definedName name="_xlnm.Print_Area" localSheetId="8">'BIEU 4-HO NGHEO '!$B$2:$N$26</definedName>
    <definedName name="_xlnm.Print_Area" localSheetId="9">'BIEU 5-PHI NONG NGHIEP'!$B$2:$H$12</definedName>
    <definedName name="_xlnm.Print_Area" localSheetId="10">'BIEU 6-GIAO DUC'!$B$3:$F$22</definedName>
    <definedName name="_xlnm.Print_Area" localSheetId="11">'BIEU 7-Y TE'!$B$3:$F$11</definedName>
    <definedName name="_xlnm.Print_Area" localSheetId="12">'BIEU 8-TDTT'!$B$2:$F$32</definedName>
    <definedName name="_xlnm.Print_Area" localSheetId="13">'BIEU 9-TMDV'!$B$3:$F$19</definedName>
    <definedName name="_xlnm.Print_Area" localSheetId="2">'Đầu vào'!$B$2:$D$23</definedName>
    <definedName name="_xlnm.Print_Area" localSheetId="25">'MAU 15 CBCC'!$B$2:$L$14</definedName>
    <definedName name="_xlnm.Print_Area" localSheetId="26">'MAU 16'!$A$1:$G$76</definedName>
    <definedName name="_xlnm.Print_Area" localSheetId="3">'TCTL T.TRẤN'!$B$2:$G$17</definedName>
    <definedName name="_xlnm.Print_Area">#REF!</definedName>
    <definedName name="PRINT_AREA_MI" localSheetId="4">#REF!</definedName>
    <definedName name="PRINT_AREA_MI" localSheetId="17">#REF!</definedName>
    <definedName name="PRINT_AREA_MI" localSheetId="7">#REF!</definedName>
    <definedName name="PRINT_AREA_MI">#REF!</definedName>
    <definedName name="_xlnm.Print_Titles" localSheetId="19">'BIEU 14-CTR'!$8:$8</definedName>
    <definedName name="_xlnm.Print_Titles" localSheetId="5">'BIEU 2-DÂN SỐ  '!$8:$8</definedName>
    <definedName name="_xlnm.Print_Titles" localSheetId="7">'BIEU 3 - THU CHI NGÂN SÁCH'!$8:$8</definedName>
    <definedName name="_xlnm.Print_Titles" localSheetId="8">'BIEU 4-HO NGHEO '!$8:$9</definedName>
    <definedName name="_xlnm.Print_Titles" localSheetId="9">'BIEU 5-PHI NONG NGHIEP'!$8:$8</definedName>
    <definedName name="_xlnm.Print_Titles">#N/A</definedName>
    <definedName name="PRINT_TITLES_MI" localSheetId="4">#REF!</definedName>
    <definedName name="PRINT_TITLES_MI" localSheetId="17">#REF!</definedName>
    <definedName name="PRINT_TITLES_MI" localSheetId="7">#REF!</definedName>
    <definedName name="PRINT_TITLES_MI">#REF!</definedName>
    <definedName name="PRINTA" localSheetId="4">#REF!</definedName>
    <definedName name="PRINTA" localSheetId="17">#REF!</definedName>
    <definedName name="PRINTA" localSheetId="7">#REF!</definedName>
    <definedName name="PRINTA">#REF!</definedName>
    <definedName name="PRINTB" localSheetId="4">#REF!</definedName>
    <definedName name="PRINTB" localSheetId="17">#REF!</definedName>
    <definedName name="PRINTB" localSheetId="7">#REF!</definedName>
    <definedName name="PRINTB">#REF!</definedName>
    <definedName name="PRINTC" localSheetId="4">#REF!</definedName>
    <definedName name="PRINTC" localSheetId="17">#REF!</definedName>
    <definedName name="PRINTC" localSheetId="7">#REF!</definedName>
    <definedName name="PRINTC">#REF!</definedName>
    <definedName name="PROPOSAL" localSheetId="4">#REF!</definedName>
    <definedName name="PROPOSAL" localSheetId="17">#REF!</definedName>
    <definedName name="PROPOSAL" localSheetId="7">#REF!</definedName>
    <definedName name="PROPOSAL">#REF!</definedName>
    <definedName name="ptdg" localSheetId="4">#REF!</definedName>
    <definedName name="ptdg" localSheetId="17">#REF!</definedName>
    <definedName name="ptdg" localSheetId="7">#REF!</definedName>
    <definedName name="ptdg">#REF!</definedName>
    <definedName name="ptdg_cong" localSheetId="4">#REF!</definedName>
    <definedName name="ptdg_cong" localSheetId="17">#REF!</definedName>
    <definedName name="ptdg_cong" localSheetId="7">#REF!</definedName>
    <definedName name="ptdg_cong">#REF!</definedName>
    <definedName name="ptdg_duong" localSheetId="4">#REF!</definedName>
    <definedName name="ptdg_duong" localSheetId="17">#REF!</definedName>
    <definedName name="ptdg_duong" localSheetId="7">#REF!</definedName>
    <definedName name="ptdg_duong">#REF!</definedName>
    <definedName name="Q" localSheetId="4">[19]NSL!#REF!</definedName>
    <definedName name="Q" localSheetId="17">[19]NSL!#REF!</definedName>
    <definedName name="Q" localSheetId="7">[19]NSL!#REF!</definedName>
    <definedName name="Q">[19]NSL!#REF!</definedName>
    <definedName name="qng">[18]sl!$E$44</definedName>
    <definedName name="RDAM" localSheetId="4">#REF!</definedName>
    <definedName name="RDAM" localSheetId="17">#REF!</definedName>
    <definedName name="RDAM" localSheetId="7">#REF!</definedName>
    <definedName name="RDAM">#REF!</definedName>
    <definedName name="Rdn">[18]sl!$F$21</definedName>
    <definedName name="re" localSheetId="4" hidden="1">{"'Sheet1'!$L$16"}</definedName>
    <definedName name="re" localSheetId="7" hidden="1">{"'Sheet1'!$L$16"}</definedName>
    <definedName name="re" hidden="1">{"'Sheet1'!$L$16"}</definedName>
    <definedName name="RECOUT">#N/A</definedName>
    <definedName name="RFP003A" localSheetId="4">#REF!</definedName>
    <definedName name="RFP003A" localSheetId="17">#REF!</definedName>
    <definedName name="RFP003A" localSheetId="7">#REF!</definedName>
    <definedName name="RFP003A">#REF!</definedName>
    <definedName name="RFP003B" localSheetId="4">#REF!</definedName>
    <definedName name="RFP003B" localSheetId="17">#REF!</definedName>
    <definedName name="RFP003B" localSheetId="7">#REF!</definedName>
    <definedName name="RFP003B">#REF!</definedName>
    <definedName name="RFP003C" localSheetId="4">#REF!</definedName>
    <definedName name="RFP003C" localSheetId="17">#REF!</definedName>
    <definedName name="RFP003C" localSheetId="7">#REF!</definedName>
    <definedName name="RFP003C">#REF!</definedName>
    <definedName name="RFP003D" localSheetId="4">#REF!</definedName>
    <definedName name="RFP003D" localSheetId="17">#REF!</definedName>
    <definedName name="RFP003D" localSheetId="7">#REF!</definedName>
    <definedName name="RFP003D">#REF!</definedName>
    <definedName name="RFP003E" localSheetId="4">#REF!</definedName>
    <definedName name="RFP003E" localSheetId="17">#REF!</definedName>
    <definedName name="RFP003E" localSheetId="7">#REF!</definedName>
    <definedName name="RFP003E">#REF!</definedName>
    <definedName name="RFP003F" localSheetId="4">#REF!</definedName>
    <definedName name="RFP003F" localSheetId="17">#REF!</definedName>
    <definedName name="RFP003F" localSheetId="7">#REF!</definedName>
    <definedName name="RFP003F">#REF!</definedName>
    <definedName name="rnp">32</definedName>
    <definedName name="RTT" localSheetId="4">#REF!</definedName>
    <definedName name="RTT" localSheetId="17">#REF!</definedName>
    <definedName name="RTT" localSheetId="7">#REF!</definedName>
    <definedName name="RTT">#REF!</definedName>
    <definedName name="s_0" localSheetId="4">'[23]Lç khoan LK1'!#REF!</definedName>
    <definedName name="s_0" localSheetId="17">'[23]Lç khoan LK1'!#REF!</definedName>
    <definedName name="s_0" localSheetId="7">'[23]Lç khoan LK1'!#REF!</definedName>
    <definedName name="s_0">'[23]Lç khoan LK1'!#REF!</definedName>
    <definedName name="s_1" localSheetId="4">'[23]Lç khoan LK1'!#REF!</definedName>
    <definedName name="s_1" localSheetId="17">'[23]Lç khoan LK1'!#REF!</definedName>
    <definedName name="s_1" localSheetId="7">'[23]Lç khoan LK1'!#REF!</definedName>
    <definedName name="s_1">'[23]Lç khoan LK1'!#REF!</definedName>
    <definedName name="SB">[40]IBASE!$AH$7:$AL$14</definedName>
    <definedName name="sc">'[23]Lç khoan LK1'!$K$8</definedName>
    <definedName name="SCH" localSheetId="4">#REF!</definedName>
    <definedName name="SCH" localSheetId="17">#REF!</definedName>
    <definedName name="SCH" localSheetId="7">#REF!</definedName>
    <definedName name="SCH">#REF!</definedName>
    <definedName name="Sheet1" localSheetId="4">#REF!</definedName>
    <definedName name="Sheet1" localSheetId="17">#REF!</definedName>
    <definedName name="Sheet1" localSheetId="7">#REF!</definedName>
    <definedName name="Sheet1">#REF!</definedName>
    <definedName name="SIZE" localSheetId="4">#REF!</definedName>
    <definedName name="SIZE" localSheetId="17">#REF!</definedName>
    <definedName name="SIZE" localSheetId="7">#REF!</definedName>
    <definedName name="SIZE">#REF!</definedName>
    <definedName name="skd" localSheetId="4">[41]gVL!#REF!</definedName>
    <definedName name="skd" localSheetId="17">[41]gVL!#REF!</definedName>
    <definedName name="skd" localSheetId="7">[41]gVL!#REF!</definedName>
    <definedName name="skd">[41]gVL!#REF!</definedName>
    <definedName name="Solan" localSheetId="4">'[9]Xuly Data'!#REF!</definedName>
    <definedName name="Solan" localSheetId="17">'[9]Xuly Data'!#REF!</definedName>
    <definedName name="Solan" localSheetId="7">'[9]Xuly Data'!#REF!</definedName>
    <definedName name="Solan">'[9]Xuly Data'!#REF!</definedName>
    <definedName name="SORT" localSheetId="4">#REF!</definedName>
    <definedName name="SORT" localSheetId="17">#REF!</definedName>
    <definedName name="SORT" localSheetId="7">#REF!</definedName>
    <definedName name="SORT">#REF!</definedName>
    <definedName name="SORT_AREA">'[42]DI-ESTI'!$A$8:$R$489</definedName>
    <definedName name="SPEC" localSheetId="4">#REF!</definedName>
    <definedName name="SPEC" localSheetId="17">#REF!</definedName>
    <definedName name="SPEC" localSheetId="7">#REF!</definedName>
    <definedName name="SPEC">#REF!</definedName>
    <definedName name="SPECSUMMARY" localSheetId="4">#REF!</definedName>
    <definedName name="SPECSUMMARY" localSheetId="17">#REF!</definedName>
    <definedName name="SPECSUMMARY" localSheetId="7">#REF!</definedName>
    <definedName name="SPECSUMMARY">#REF!</definedName>
    <definedName name="SPTMC" localSheetId="4">'[19]coc '!#REF!</definedName>
    <definedName name="SPTMC" localSheetId="17">'[19]coc '!#REF!</definedName>
    <definedName name="SPTMC" localSheetId="7">'[19]coc '!#REF!</definedName>
    <definedName name="SPTMC">'[19]coc '!#REF!</definedName>
    <definedName name="Start_1" localSheetId="4">#REF!</definedName>
    <definedName name="Start_1" localSheetId="17">#REF!</definedName>
    <definedName name="Start_1" localSheetId="7">#REF!</definedName>
    <definedName name="Start_1">#REF!</definedName>
    <definedName name="Start_10" localSheetId="4">#REF!</definedName>
    <definedName name="Start_10" localSheetId="17">#REF!</definedName>
    <definedName name="Start_10" localSheetId="7">#REF!</definedName>
    <definedName name="Start_10">#REF!</definedName>
    <definedName name="Start_11" localSheetId="4">#REF!</definedName>
    <definedName name="Start_11" localSheetId="17">#REF!</definedName>
    <definedName name="Start_11" localSheetId="7">#REF!</definedName>
    <definedName name="Start_11">#REF!</definedName>
    <definedName name="Start_12" localSheetId="4">#REF!</definedName>
    <definedName name="Start_12" localSheetId="17">#REF!</definedName>
    <definedName name="Start_12" localSheetId="7">#REF!</definedName>
    <definedName name="Start_12">#REF!</definedName>
    <definedName name="Start_13" localSheetId="4">#REF!</definedName>
    <definedName name="Start_13" localSheetId="17">#REF!</definedName>
    <definedName name="Start_13" localSheetId="7">#REF!</definedName>
    <definedName name="Start_13">#REF!</definedName>
    <definedName name="Start_2" localSheetId="4">#REF!</definedName>
    <definedName name="Start_2" localSheetId="17">#REF!</definedName>
    <definedName name="Start_2" localSheetId="7">#REF!</definedName>
    <definedName name="Start_2">#REF!</definedName>
    <definedName name="Start_3" localSheetId="4">#REF!</definedName>
    <definedName name="Start_3" localSheetId="17">#REF!</definedName>
    <definedName name="Start_3" localSheetId="7">#REF!</definedName>
    <definedName name="Start_3">#REF!</definedName>
    <definedName name="Start_4" localSheetId="4">#REF!</definedName>
    <definedName name="Start_4" localSheetId="17">#REF!</definedName>
    <definedName name="Start_4" localSheetId="7">#REF!</definedName>
    <definedName name="Start_4">#REF!</definedName>
    <definedName name="Start_5" localSheetId="4">#REF!</definedName>
    <definedName name="Start_5" localSheetId="17">#REF!</definedName>
    <definedName name="Start_5" localSheetId="7">#REF!</definedName>
    <definedName name="Start_5">#REF!</definedName>
    <definedName name="Start_6" localSheetId="4">#REF!</definedName>
    <definedName name="Start_6" localSheetId="17">#REF!</definedName>
    <definedName name="Start_6" localSheetId="7">#REF!</definedName>
    <definedName name="Start_6">#REF!</definedName>
    <definedName name="Start_7" localSheetId="4">#REF!</definedName>
    <definedName name="Start_7" localSheetId="17">#REF!</definedName>
    <definedName name="Start_7" localSheetId="7">#REF!</definedName>
    <definedName name="Start_7">#REF!</definedName>
    <definedName name="Start_8" localSheetId="4">#REF!</definedName>
    <definedName name="Start_8" localSheetId="17">#REF!</definedName>
    <definedName name="Start_8" localSheetId="7">#REF!</definedName>
    <definedName name="Start_8">#REF!</definedName>
    <definedName name="Start_9" localSheetId="4">#REF!</definedName>
    <definedName name="Start_9" localSheetId="17">#REF!</definedName>
    <definedName name="Start_9" localSheetId="7">#REF!</definedName>
    <definedName name="Start_9">#REF!</definedName>
    <definedName name="SUMMARY" localSheetId="4">#REF!</definedName>
    <definedName name="SUMMARY" localSheetId="17">#REF!</definedName>
    <definedName name="SUMMARY" localSheetId="7">#REF!</definedName>
    <definedName name="SUMMARY">#REF!</definedName>
    <definedName name="t" localSheetId="4">#REF!</definedName>
    <definedName name="t" localSheetId="17">#REF!</definedName>
    <definedName name="t" localSheetId="7">#REF!</definedName>
    <definedName name="t">#REF!</definedName>
    <definedName name="t_1" localSheetId="4">'[23]Lç khoan LK1'!#REF!</definedName>
    <definedName name="t_1" localSheetId="17">'[23]Lç khoan LK1'!#REF!</definedName>
    <definedName name="t_1" localSheetId="7">'[23]Lç khoan LK1'!#REF!</definedName>
    <definedName name="t_1">'[23]Lç khoan LK1'!#REF!</definedName>
    <definedName name="Taikhoan">'[43]Tai khoan'!$A$3:$C$93</definedName>
    <definedName name="TaxTV">10%</definedName>
    <definedName name="TaxXL">5%</definedName>
    <definedName name="tb">[8]gVL!$Q$29</definedName>
    <definedName name="TBA" localSheetId="4">#REF!</definedName>
    <definedName name="TBA" localSheetId="17">#REF!</definedName>
    <definedName name="TBA" localSheetId="7">#REF!</definedName>
    <definedName name="TBA">#REF!</definedName>
    <definedName name="thepma">30408</definedName>
    <definedName name="thepmaBL">34500</definedName>
    <definedName name="thepmacl">34500</definedName>
    <definedName name="THI" localSheetId="4">#REF!</definedName>
    <definedName name="THI" localSheetId="17">#REF!</definedName>
    <definedName name="THI" localSheetId="7">#REF!</definedName>
    <definedName name="THI">#REF!</definedName>
    <definedName name="thucthanh">'[44]Thuc thanh'!$E$29</definedName>
    <definedName name="Tien" localSheetId="4">#REF!</definedName>
    <definedName name="Tien" localSheetId="17">#REF!</definedName>
    <definedName name="Tien" localSheetId="7">#REF!</definedName>
    <definedName name="Tien">#REF!</definedName>
    <definedName name="tim_xuat_hien" localSheetId="4">#REF!</definedName>
    <definedName name="tim_xuat_hien" localSheetId="17">#REF!</definedName>
    <definedName name="tim_xuat_hien" localSheetId="7">#REF!</definedName>
    <definedName name="tim_xuat_hien">#REF!</definedName>
    <definedName name="TITAN" localSheetId="4">#REF!</definedName>
    <definedName name="TITAN" localSheetId="17">#REF!</definedName>
    <definedName name="TITAN" localSheetId="7">#REF!</definedName>
    <definedName name="TITAN">#REF!</definedName>
    <definedName name="TL" localSheetId="4">[3]ND!#REF!</definedName>
    <definedName name="TL" localSheetId="17">[3]ND!#REF!</definedName>
    <definedName name="TL" localSheetId="7">[3]ND!#REF!</definedName>
    <definedName name="TL">[3]ND!#REF!</definedName>
    <definedName name="TLCNLX" localSheetId="4">#REF!</definedName>
    <definedName name="TLCNLX" localSheetId="17">#REF!</definedName>
    <definedName name="TLCNLX" localSheetId="7">#REF!</definedName>
    <definedName name="TLCNLX">#REF!</definedName>
    <definedName name="TLLT" localSheetId="4">#REF!</definedName>
    <definedName name="TLLT" localSheetId="17">#REF!</definedName>
    <definedName name="TLLT" localSheetId="7">#REF!</definedName>
    <definedName name="TLLT">#REF!</definedName>
    <definedName name="tno">[8]gVL!$Q$47</definedName>
    <definedName name="tongdt" localSheetId="4">[45]BO!#REF!</definedName>
    <definedName name="tongdt" localSheetId="17">[45]BO!#REF!</definedName>
    <definedName name="tongdt" localSheetId="7">[45]BO!#REF!</definedName>
    <definedName name="tongdt">[45]BO!#REF!</definedName>
    <definedName name="TPLRP" localSheetId="4">#REF!</definedName>
    <definedName name="TPLRP" localSheetId="17">#REF!</definedName>
    <definedName name="TPLRP" localSheetId="7">#REF!</definedName>
    <definedName name="TPLRP">#REF!</definedName>
    <definedName name="Tra_DM_su_dung" localSheetId="4">#REF!</definedName>
    <definedName name="Tra_DM_su_dung" localSheetId="17">#REF!</definedName>
    <definedName name="Tra_DM_su_dung" localSheetId="7">#REF!</definedName>
    <definedName name="Tra_DM_su_dung">#REF!</definedName>
    <definedName name="Tra_DM_su_dung_cau">'[46]dtct cau'!$A$8:$A$369</definedName>
    <definedName name="Tra_don_gia_KS" localSheetId="4">#REF!</definedName>
    <definedName name="Tra_don_gia_KS" localSheetId="17">#REF!</definedName>
    <definedName name="Tra_don_gia_KS" localSheetId="7">#REF!</definedName>
    <definedName name="Tra_don_gia_KS">#REF!</definedName>
    <definedName name="Tra_DTCT" localSheetId="4">#REF!</definedName>
    <definedName name="Tra_DTCT" localSheetId="17">#REF!</definedName>
    <definedName name="Tra_DTCT" localSheetId="7">#REF!</definedName>
    <definedName name="Tra_DTCT">#REF!</definedName>
    <definedName name="Tra_gia_VLKS">'[47]VL,NC'!$A$4:$D$488</definedName>
    <definedName name="Tra_phan_tram" localSheetId="4">[48]Tra_bang!#REF!</definedName>
    <definedName name="Tra_phan_tram" localSheetId="17">[48]Tra_bang!#REF!</definedName>
    <definedName name="Tra_phan_tram" localSheetId="7">[48]Tra_bang!#REF!</definedName>
    <definedName name="Tra_phan_tram">[48]Tra_bang!#REF!</definedName>
    <definedName name="Tra_tim_hang_mucPT_trung" localSheetId="4">#REF!</definedName>
    <definedName name="Tra_tim_hang_mucPT_trung" localSheetId="17">#REF!</definedName>
    <definedName name="Tra_tim_hang_mucPT_trung" localSheetId="7">#REF!</definedName>
    <definedName name="Tra_tim_hang_mucPT_trung">#REF!</definedName>
    <definedName name="TRA_VAT_LIEU">[49]TVL!$A$6:$D$196</definedName>
    <definedName name="TRA_VL" localSheetId="4">#REF!</definedName>
    <definedName name="TRA_VL" localSheetId="17">#REF!</definedName>
    <definedName name="TRA_VL" localSheetId="7">#REF!</definedName>
    <definedName name="TRA_VL">#REF!</definedName>
    <definedName name="TRADE2" localSheetId="4">#REF!</definedName>
    <definedName name="TRADE2" localSheetId="17">#REF!</definedName>
    <definedName name="TRADE2" localSheetId="7">#REF!</definedName>
    <definedName name="TRADE2">#REF!</definedName>
    <definedName name="TRAM" localSheetId="4">#REF!</definedName>
    <definedName name="TRAM" localSheetId="17">#REF!</definedName>
    <definedName name="TRAM" localSheetId="7">#REF!</definedName>
    <definedName name="TRAM">#REF!</definedName>
    <definedName name="TRANSFORMER" localSheetId="4">'[33]NEW-PANEL'!#REF!</definedName>
    <definedName name="TRANSFORMER" localSheetId="17">'[33]NEW-PANEL'!#REF!</definedName>
    <definedName name="TRANSFORMER" localSheetId="7">'[33]NEW-PANEL'!#REF!</definedName>
    <definedName name="TRANSFORMER">'[33]NEW-PANEL'!#REF!</definedName>
    <definedName name="TraTH">'[50]dtct cong'!$A$9:$A$649</definedName>
    <definedName name="TRAvH" localSheetId="4">#REF!</definedName>
    <definedName name="TRAvH" localSheetId="17">#REF!</definedName>
    <definedName name="TRAvH" localSheetId="7">#REF!</definedName>
    <definedName name="TRAvH">#REF!</definedName>
    <definedName name="TRAVL" localSheetId="4">#REF!</definedName>
    <definedName name="TRAVL" localSheetId="17">#REF!</definedName>
    <definedName name="TRAVL" localSheetId="7">#REF!</definedName>
    <definedName name="TRAVL">#REF!</definedName>
    <definedName name="TT">[51]Input!$F$41</definedName>
    <definedName name="tthi" localSheetId="4">#REF!</definedName>
    <definedName name="tthi" localSheetId="17">#REF!</definedName>
    <definedName name="tthi" localSheetId="7">#REF!</definedName>
    <definedName name="tthi">#REF!</definedName>
    <definedName name="Ty_Le_1" localSheetId="4">#REF!</definedName>
    <definedName name="Ty_Le_1" localSheetId="17">#REF!</definedName>
    <definedName name="Ty_Le_1" localSheetId="7">#REF!</definedName>
    <definedName name="Ty_Le_1">#REF!</definedName>
    <definedName name="ty_le_BTN" localSheetId="4">#REF!</definedName>
    <definedName name="ty_le_BTN" localSheetId="17">#REF!</definedName>
    <definedName name="ty_le_BTN" localSheetId="7">#REF!</definedName>
    <definedName name="ty_le_BTN">#REF!</definedName>
    <definedName name="typeList" localSheetId="4">#REF!</definedName>
    <definedName name="typeList" localSheetId="17">#REF!</definedName>
    <definedName name="typeList" localSheetId="7">#REF!</definedName>
    <definedName name="typeList">#REF!</definedName>
    <definedName name="USD">15820</definedName>
    <definedName name="V_1" localSheetId="4">[15]Input!#REF!</definedName>
    <definedName name="V_1" localSheetId="17">[15]Input!#REF!</definedName>
    <definedName name="V_1" localSheetId="7">[15]Input!#REF!</definedName>
    <definedName name="V_1">[15]Input!#REF!</definedName>
    <definedName name="V_2" localSheetId="4">[15]Input!#REF!</definedName>
    <definedName name="V_2" localSheetId="17">[15]Input!#REF!</definedName>
    <definedName name="V_2" localSheetId="7">[15]Input!#REF!</definedName>
    <definedName name="V_2">[15]Input!#REF!</definedName>
    <definedName name="V_3" localSheetId="4">[15]Input!#REF!</definedName>
    <definedName name="V_3" localSheetId="17">[15]Input!#REF!</definedName>
    <definedName name="V_3" localSheetId="7">[15]Input!#REF!</definedName>
    <definedName name="V_3">[15]Input!#REF!</definedName>
    <definedName name="V_4" localSheetId="4">[15]Input!#REF!</definedName>
    <definedName name="V_4" localSheetId="17">[15]Input!#REF!</definedName>
    <definedName name="V_4" localSheetId="7">[15]Input!#REF!</definedName>
    <definedName name="V_4">[15]Input!#REF!</definedName>
    <definedName name="VA" localSheetId="4">[3]ND!#REF!</definedName>
    <definedName name="VA" localSheetId="17">[3]ND!#REF!</definedName>
    <definedName name="VA" localSheetId="7">[3]ND!#REF!</definedName>
    <definedName name="VA">[3]ND!#REF!</definedName>
    <definedName name="VARIINST" localSheetId="4">#REF!</definedName>
    <definedName name="VARIINST" localSheetId="17">#REF!</definedName>
    <definedName name="VARIINST" localSheetId="7">#REF!</definedName>
    <definedName name="VARIINST">#REF!</definedName>
    <definedName name="VARIPURC" localSheetId="4">#REF!</definedName>
    <definedName name="VARIPURC" localSheetId="17">#REF!</definedName>
    <definedName name="VARIPURC" localSheetId="7">#REF!</definedName>
    <definedName name="VARIPURC">#REF!</definedName>
    <definedName name="vdkt">[8]gVL!$Q$55</definedName>
    <definedName name="VLM" localSheetId="4">#REF!</definedName>
    <definedName name="VLM" localSheetId="17">#REF!</definedName>
    <definedName name="VLM" localSheetId="7">#REF!</definedName>
    <definedName name="VLM">#REF!</definedName>
    <definedName name="vm" localSheetId="4">[15]Input!#REF!</definedName>
    <definedName name="vm" localSheetId="17">[15]Input!#REF!</definedName>
    <definedName name="vm" localSheetId="7">[15]Input!#REF!</definedName>
    <definedName name="vm">[15]Input!#REF!</definedName>
    <definedName name="vm1." localSheetId="4">[15]Input!#REF!</definedName>
    <definedName name="vm1." localSheetId="17">[15]Input!#REF!</definedName>
    <definedName name="vm1." localSheetId="7">[15]Input!#REF!</definedName>
    <definedName name="vm1.">[15]Input!#REF!</definedName>
    <definedName name="vm2." localSheetId="4">[15]Input!#REF!</definedName>
    <definedName name="vm2." localSheetId="17">[15]Input!#REF!</definedName>
    <definedName name="vm2." localSheetId="7">[15]Input!#REF!</definedName>
    <definedName name="vm2.">[15]Input!#REF!</definedName>
    <definedName name="vn1." localSheetId="4">[15]Input!#REF!</definedName>
    <definedName name="vn1." localSheetId="17">[15]Input!#REF!</definedName>
    <definedName name="vn1." localSheetId="7">[15]Input!#REF!</definedName>
    <definedName name="vn1.">[15]Input!#REF!</definedName>
    <definedName name="vn2." localSheetId="4">[15]Input!#REF!</definedName>
    <definedName name="vn2." localSheetId="17">[15]Input!#REF!</definedName>
    <definedName name="vn2." localSheetId="7">[15]Input!#REF!</definedName>
    <definedName name="vn2.">[15]Input!#REF!</definedName>
    <definedName name="Vr">'[16]B-B'!$F$59</definedName>
    <definedName name="Vu" localSheetId="4">#REF!</definedName>
    <definedName name="Vu" localSheetId="17">#REF!</definedName>
    <definedName name="Vu" localSheetId="7">#REF!</definedName>
    <definedName name="Vu">#REF!</definedName>
    <definedName name="Vu_" localSheetId="4">#REF!</definedName>
    <definedName name="Vu_" localSheetId="17">#REF!</definedName>
    <definedName name="Vu_" localSheetId="7">#REF!</definedName>
    <definedName name="Vu_">#REF!</definedName>
    <definedName name="W" localSheetId="4">#REF!</definedName>
    <definedName name="W" localSheetId="17">#REF!</definedName>
    <definedName name="W" localSheetId="7">#REF!</definedName>
    <definedName name="W">#REF!</definedName>
    <definedName name="wl" localSheetId="4">#REF!</definedName>
    <definedName name="wl" localSheetId="17">#REF!</definedName>
    <definedName name="wl" localSheetId="7">#REF!</definedName>
    <definedName name="wl">#REF!</definedName>
    <definedName name="wrn.chi._.tiÆt." localSheetId="4" hidden="1">{#N/A,#N/A,FALSE,"Chi tiÆt"}</definedName>
    <definedName name="wrn.chi._.tiÆt." localSheetId="7" hidden="1">{#N/A,#N/A,FALSE,"Chi tiÆt"}</definedName>
    <definedName name="wrn.chi._.tiÆt." hidden="1">{#N/A,#N/A,FALSE,"Chi tiÆt"}</definedName>
    <definedName name="wrn.re_xoa2" localSheetId="4" hidden="1">{"Offgrid",#N/A,FALSE,"OFFGRID";"Region",#N/A,FALSE,"REGION";"Offgrid -2",#N/A,FALSE,"OFFGRID";"WTP",#N/A,FALSE,"WTP";"WTP -2",#N/A,FALSE,"WTP";"Project",#N/A,FALSE,"PROJECT";"Summary -2",#N/A,FALSE,"SUMMARY"}</definedName>
    <definedName name="wrn.re_xoa2" localSheetId="7" hidden="1">{"Offgrid",#N/A,FALSE,"OFFGRID";"Region",#N/A,FALSE,"REGION";"Offgrid -2",#N/A,FALSE,"OFFGRID";"WTP",#N/A,FALSE,"WTP";"WTP -2",#N/A,FALSE,"WTP";"Project",#N/A,FALSE,"PROJECT";"Summary -2",#N/A,FALSE,"SUMMARY"}</definedName>
    <definedName name="wrn.re_xoa2"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7"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_xoa2" localSheetId="4" hidden="1">{#N/A,#N/A,FALSE,"Chi tiÆt"}</definedName>
    <definedName name="wrn_xoa2" localSheetId="7" hidden="1">{#N/A,#N/A,FALSE,"Chi tiÆt"}</definedName>
    <definedName name="wrn_xoa2" hidden="1">{#N/A,#N/A,FALSE,"Chi tiÆt"}</definedName>
    <definedName name="wrnf.report" localSheetId="4" hidden="1">{"Offgrid",#N/A,FALSE,"OFFGRID";"Region",#N/A,FALSE,"REGION";"Offgrid -2",#N/A,FALSE,"OFFGRID";"WTP",#N/A,FALSE,"WTP";"WTP -2",#N/A,FALSE,"WTP";"Project",#N/A,FALSE,"PROJECT";"Summary -2",#N/A,FALSE,"SUMMARY"}</definedName>
    <definedName name="wrnf.report" localSheetId="7"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rnf_xoa2" localSheetId="4" hidden="1">{"Offgrid",#N/A,FALSE,"OFFGRID";"Region",#N/A,FALSE,"REGION";"Offgrid -2",#N/A,FALSE,"OFFGRID";"WTP",#N/A,FALSE,"WTP";"WTP -2",#N/A,FALSE,"WTP";"Project",#N/A,FALSE,"PROJECT";"Summary -2",#N/A,FALSE,"SUMMARY"}</definedName>
    <definedName name="wrnf_xoa2" localSheetId="7" hidden="1">{"Offgrid",#N/A,FALSE,"OFFGRID";"Region",#N/A,FALSE,"REGION";"Offgrid -2",#N/A,FALSE,"OFFGRID";"WTP",#N/A,FALSE,"WTP";"WTP -2",#N/A,FALSE,"WTP";"Project",#N/A,FALSE,"PROJECT";"Summary -2",#N/A,FALSE,"SUMMARY"}</definedName>
    <definedName name="wrnf_xoa2" hidden="1">{"Offgrid",#N/A,FALSE,"OFFGRID";"Region",#N/A,FALSE,"REGION";"Offgrid -2",#N/A,FALSE,"OFFGRID";"WTP",#N/A,FALSE,"WTP";"WTP -2",#N/A,FALSE,"WTP";"Project",#N/A,FALSE,"PROJECT";"Summary -2",#N/A,FALSE,"SUMMARY"}</definedName>
    <definedName name="Ws" localSheetId="4">#REF!</definedName>
    <definedName name="Ws" localSheetId="17">#REF!</definedName>
    <definedName name="Ws" localSheetId="7">#REF!</definedName>
    <definedName name="Ws">#REF!</definedName>
    <definedName name="Wss" localSheetId="4">#REF!</definedName>
    <definedName name="Wss" localSheetId="17">#REF!</definedName>
    <definedName name="Wss" localSheetId="7">#REF!</definedName>
    <definedName name="Wss">#REF!</definedName>
    <definedName name="Wst" localSheetId="4">#REF!</definedName>
    <definedName name="Wst" localSheetId="17">#REF!</definedName>
    <definedName name="Wst" localSheetId="7">#REF!</definedName>
    <definedName name="Wst">#REF!</definedName>
    <definedName name="wt" localSheetId="4">#REF!</definedName>
    <definedName name="wt" localSheetId="17">#REF!</definedName>
    <definedName name="wt" localSheetId="7">#REF!</definedName>
    <definedName name="wt">#REF!</definedName>
    <definedName name="X" localSheetId="4">#REF!</definedName>
    <definedName name="X" localSheetId="17">#REF!</definedName>
    <definedName name="X" localSheetId="7">#REF!</definedName>
    <definedName name="X">#REF!</definedName>
    <definedName name="Xe_lao_dÇm" localSheetId="4">#REF!</definedName>
    <definedName name="Xe_lao_dÇm" localSheetId="17">#REF!</definedName>
    <definedName name="Xe_lao_dÇm" localSheetId="7">#REF!</definedName>
    <definedName name="Xe_lao_dÇm">#REF!</definedName>
    <definedName name="xh" localSheetId="4">#REF!</definedName>
    <definedName name="xh" localSheetId="17">#REF!</definedName>
    <definedName name="xh" localSheetId="7">#REF!</definedName>
    <definedName name="xh">#REF!</definedName>
    <definedName name="xm">[25]gvl!$N$16</definedName>
    <definedName name="xn" localSheetId="4">#REF!</definedName>
    <definedName name="xn" localSheetId="17">#REF!</definedName>
    <definedName name="xn" localSheetId="7">#REF!</definedName>
    <definedName name="xn">#REF!</definedName>
    <definedName name="xoa1" localSheetId="4" hidden="1">{"'Sheet1'!$L$16"}</definedName>
    <definedName name="xoa1" localSheetId="7" hidden="1">{"'Sheet1'!$L$16"}</definedName>
    <definedName name="xoa1" hidden="1">{"'Sheet1'!$L$16"}</definedName>
    <definedName name="xoa2" localSheetId="4" hidden="1">{#N/A,#N/A,FALSE,"Chi tiÆt"}</definedName>
    <definedName name="xoa2" localSheetId="7" hidden="1">{#N/A,#N/A,FALSE,"Chi tiÆt"}</definedName>
    <definedName name="xoa2" hidden="1">{#N/A,#N/A,FALSE,"Chi tiÆt"}</definedName>
    <definedName name="xoa3" localSheetId="4" hidden="1">{"Offgrid",#N/A,FALSE,"OFFGRID";"Region",#N/A,FALSE,"REGION";"Offgrid -2",#N/A,FALSE,"OFFGRID";"WTP",#N/A,FALSE,"WTP";"WTP -2",#N/A,FALSE,"WTP";"Project",#N/A,FALSE,"PROJECT";"Summary -2",#N/A,FALSE,"SUMMARY"}</definedName>
    <definedName name="xoa3" localSheetId="7" hidden="1">{"Offgrid",#N/A,FALSE,"OFFGRID";"Region",#N/A,FALSE,"REGION";"Offgrid -2",#N/A,FALSE,"OFFGRID";"WTP",#N/A,FALSE,"WTP";"WTP -2",#N/A,FALSE,"WTP";"Project",#N/A,FALSE,"PROJECT";"Summary -2",#N/A,FALSE,"SUMMARY"}</definedName>
    <definedName name="xoa3" hidden="1">{"Offgrid",#N/A,FALSE,"OFFGRID";"Region",#N/A,FALSE,"REGION";"Offgrid -2",#N/A,FALSE,"OFFGRID";"WTP",#N/A,FALSE,"WTP";"WTP -2",#N/A,FALSE,"WTP";"Project",#N/A,FALSE,"PROJECT";"Summary -2",#N/A,FALSE,"SUMMARY"}</definedName>
    <definedName name="xoa4" localSheetId="4" hidden="1">{"Offgrid",#N/A,FALSE,"OFFGRID";"Region",#N/A,FALSE,"REGION";"Offgrid -2",#N/A,FALSE,"OFFGRID";"WTP",#N/A,FALSE,"WTP";"WTP -2",#N/A,FALSE,"WTP";"Project",#N/A,FALSE,"PROJECT";"Summary -2",#N/A,FALSE,"SUMMARY"}</definedName>
    <definedName name="xoa4" localSheetId="7" hidden="1">{"Offgrid",#N/A,FALSE,"OFFGRID";"Region",#N/A,FALSE,"REGION";"Offgrid -2",#N/A,FALSE,"OFFGRID";"WTP",#N/A,FALSE,"WTP";"WTP -2",#N/A,FALSE,"WTP";"Project",#N/A,FALSE,"PROJECT";"Summary -2",#N/A,FALSE,"SUMMARY"}</definedName>
    <definedName name="xoa4" hidden="1">{"Offgrid",#N/A,FALSE,"OFFGRID";"Region",#N/A,FALSE,"REGION";"Offgrid -2",#N/A,FALSE,"OFFGRID";"WTP",#N/A,FALSE,"WTP";"WTP -2",#N/A,FALSE,"WTP";"Project",#N/A,FALSE,"PROJECT";"Summary -2",#N/A,FALSE,"SUMMARY"}</definedName>
    <definedName name="xuat_hien">[52]DTCT!$D$10:$D$283</definedName>
    <definedName name="Xuat_hien1">[53]DTCT!$A$7:$A$238</definedName>
    <definedName name="y" localSheetId="4">#REF!</definedName>
    <definedName name="y" localSheetId="17">#REF!</definedName>
    <definedName name="y" localSheetId="7">#REF!</definedName>
    <definedName name="y">#REF!</definedName>
    <definedName name="z" localSheetId="4">#REF!</definedName>
    <definedName name="z" localSheetId="17">#REF!</definedName>
    <definedName name="z" localSheetId="7">#REF!</definedName>
    <definedName name="z">#REF!</definedName>
    <definedName name="zl" localSheetId="4">#REF!</definedName>
    <definedName name="zl" localSheetId="17">#REF!</definedName>
    <definedName name="zl" localSheetId="7">#REF!</definedName>
    <definedName name="zl">#REF!</definedName>
    <definedName name="Zw" localSheetId="4">#REF!</definedName>
    <definedName name="Zw" localSheetId="17">#REF!</definedName>
    <definedName name="Zw" localSheetId="7">#REF!</definedName>
    <definedName name="Zw">#REF!</definedName>
    <definedName name="ZYX" localSheetId="4">#REF!</definedName>
    <definedName name="ZYX" localSheetId="17">#REF!</definedName>
    <definedName name="ZYX" localSheetId="7">#REF!</definedName>
    <definedName name="ZYX">#REF!</definedName>
    <definedName name="ZZZ" localSheetId="4">#REF!</definedName>
    <definedName name="ZZZ" localSheetId="17">#REF!</definedName>
    <definedName name="ZZZ" localSheetId="7">#REF!</definedName>
    <definedName name="ZZZ">#REF!</definedName>
  </definedNames>
  <calcPr calcId="162913"/>
</workbook>
</file>

<file path=xl/calcChain.xml><?xml version="1.0" encoding="utf-8"?>
<calcChain xmlns="http://schemas.openxmlformats.org/spreadsheetml/2006/main">
  <c r="G30" i="83" l="1"/>
  <c r="F30" i="83"/>
  <c r="G16" i="83"/>
  <c r="F16" i="83"/>
  <c r="G9" i="83"/>
  <c r="F9" i="83"/>
  <c r="E9" i="78"/>
  <c r="I33" i="77"/>
  <c r="I34" i="77"/>
  <c r="I35" i="77"/>
  <c r="I36" i="77"/>
  <c r="I37" i="77"/>
  <c r="I38" i="77"/>
  <c r="I39" i="77"/>
  <c r="I40" i="77"/>
  <c r="I41" i="77"/>
  <c r="I42" i="77"/>
  <c r="I43" i="77"/>
  <c r="I44" i="77"/>
  <c r="I45" i="77"/>
  <c r="I46" i="77"/>
  <c r="I47" i="77"/>
  <c r="I48" i="77"/>
  <c r="I49" i="77"/>
  <c r="I50" i="77"/>
  <c r="I51" i="77"/>
  <c r="I52" i="77"/>
  <c r="I53" i="77"/>
  <c r="I54" i="77"/>
  <c r="I55" i="77"/>
  <c r="I56" i="77"/>
  <c r="I57" i="77"/>
  <c r="I58" i="77"/>
  <c r="I59" i="77"/>
  <c r="I60" i="77"/>
  <c r="I61" i="77"/>
  <c r="I62" i="77"/>
  <c r="I63" i="77"/>
  <c r="I64" i="77"/>
  <c r="I65" i="77"/>
  <c r="I66" i="77"/>
  <c r="I67" i="77"/>
  <c r="I68" i="77"/>
  <c r="I69" i="77"/>
  <c r="I70" i="77"/>
  <c r="I71" i="77"/>
  <c r="I72" i="77"/>
  <c r="I73" i="77"/>
  <c r="I74" i="77"/>
  <c r="I75" i="77"/>
  <c r="I76" i="77"/>
  <c r="I77" i="77"/>
  <c r="I78" i="77"/>
  <c r="I79" i="77"/>
  <c r="I80" i="77"/>
  <c r="I81" i="77"/>
  <c r="I82" i="77"/>
  <c r="I83" i="77"/>
  <c r="I84" i="77"/>
  <c r="I85" i="77"/>
  <c r="I86" i="77"/>
  <c r="I87" i="77"/>
  <c r="I88" i="77"/>
  <c r="I89" i="77"/>
  <c r="I32" i="77"/>
  <c r="I19" i="77"/>
  <c r="I20" i="77"/>
  <c r="I21" i="77"/>
  <c r="I22" i="77"/>
  <c r="I23" i="77"/>
  <c r="I24" i="77"/>
  <c r="I25" i="77"/>
  <c r="I26" i="77"/>
  <c r="I27" i="77"/>
  <c r="I28" i="77"/>
  <c r="I29" i="77"/>
  <c r="I30" i="77"/>
  <c r="I18" i="77"/>
  <c r="I13" i="77"/>
  <c r="I14" i="77"/>
  <c r="I15" i="77"/>
  <c r="I16" i="77"/>
  <c r="I10" i="77"/>
  <c r="E39" i="84"/>
  <c r="I9" i="77" l="1"/>
  <c r="B48" i="84"/>
  <c r="H9" i="81" l="1"/>
  <c r="G9" i="81"/>
  <c r="H9" i="83" l="1"/>
  <c r="H31" i="77"/>
  <c r="H17" i="77"/>
  <c r="H9" i="77"/>
  <c r="B6" i="77"/>
  <c r="B7" i="6"/>
  <c r="D17" i="6"/>
  <c r="D4" i="2"/>
  <c r="D4" i="6" s="1"/>
  <c r="H3" i="63"/>
  <c r="B6" i="63"/>
  <c r="E3" i="64"/>
  <c r="D3" i="60"/>
  <c r="E3" i="85" s="1"/>
  <c r="L23" i="63"/>
  <c r="I23" i="63"/>
  <c r="F23" i="63"/>
  <c r="L22" i="63"/>
  <c r="I22" i="63"/>
  <c r="F22" i="63"/>
  <c r="L21" i="63"/>
  <c r="I21" i="63"/>
  <c r="F21" i="63"/>
  <c r="L20" i="63"/>
  <c r="I20" i="63"/>
  <c r="F20" i="63"/>
  <c r="L19" i="63"/>
  <c r="I19" i="63"/>
  <c r="F19" i="63"/>
  <c r="L18" i="63"/>
  <c r="I18" i="63"/>
  <c r="F18" i="63"/>
  <c r="L17" i="63"/>
  <c r="I17" i="63"/>
  <c r="F17" i="63"/>
  <c r="L16" i="63"/>
  <c r="I16" i="63"/>
  <c r="F16" i="63"/>
  <c r="L15" i="63"/>
  <c r="I15" i="63"/>
  <c r="F15" i="63"/>
  <c r="B6" i="60"/>
  <c r="F9" i="60"/>
  <c r="E26" i="84"/>
  <c r="E23" i="84"/>
  <c r="E15" i="84"/>
  <c r="E11" i="84"/>
  <c r="E10" i="84" s="1"/>
  <c r="M18" i="63" l="1"/>
  <c r="M20" i="63"/>
  <c r="M22" i="63"/>
  <c r="E9" i="84"/>
  <c r="M16" i="63"/>
  <c r="E22" i="84"/>
  <c r="M15" i="63"/>
  <c r="M17" i="63"/>
  <c r="M19" i="63"/>
  <c r="M21" i="63"/>
  <c r="M23" i="63"/>
  <c r="I17" i="77"/>
  <c r="D3" i="5"/>
  <c r="D4" i="4"/>
  <c r="E43" i="84"/>
  <c r="H90" i="77"/>
  <c r="I31" i="77"/>
  <c r="F8" i="5"/>
  <c r="E8" i="5"/>
  <c r="C8" i="5"/>
  <c r="I90" i="77" l="1"/>
  <c r="F91" i="77"/>
  <c r="D16" i="75" l="1"/>
  <c r="G11" i="70" l="1"/>
  <c r="G14" i="70"/>
  <c r="G15" i="70" s="1"/>
  <c r="E3" i="70"/>
  <c r="E2" i="70"/>
  <c r="F13" i="70"/>
  <c r="G9" i="85" l="1"/>
  <c r="F9" i="80"/>
  <c r="P9" i="78"/>
  <c r="B3" i="64"/>
  <c r="G9" i="64" l="1"/>
  <c r="F15" i="70" s="1"/>
  <c r="F14" i="70" l="1"/>
  <c r="E4" i="85" l="1"/>
  <c r="H4" i="43"/>
  <c r="D4" i="84"/>
  <c r="C9" i="64" l="1"/>
  <c r="C15" i="63"/>
  <c r="K29" i="77" l="1"/>
  <c r="F10" i="70" l="1"/>
  <c r="G39" i="84"/>
  <c r="H25" i="71"/>
  <c r="E17" i="85" l="1"/>
  <c r="D45" i="84"/>
  <c r="B6" i="71" l="1"/>
  <c r="F9" i="70" l="1"/>
  <c r="E17" i="76"/>
  <c r="B2" i="64" l="1"/>
  <c r="G4" i="82" l="1"/>
  <c r="B2" i="82"/>
  <c r="B13" i="82" s="1"/>
  <c r="B3" i="82"/>
  <c r="E4" i="81"/>
  <c r="B2" i="81"/>
  <c r="B12" i="81" s="1"/>
  <c r="B3" i="81"/>
  <c r="E12" i="81" s="1"/>
  <c r="E4" i="80"/>
  <c r="B2" i="80"/>
  <c r="B12" i="80" s="1"/>
  <c r="B3" i="80"/>
  <c r="E12" i="80" s="1"/>
  <c r="B6" i="80"/>
  <c r="D4" i="78"/>
  <c r="B2" i="78"/>
  <c r="B13" i="78" s="1"/>
  <c r="B3" i="78"/>
  <c r="D13" i="78" s="1"/>
  <c r="F4" i="83"/>
  <c r="B2" i="83"/>
  <c r="B89" i="83" s="1"/>
  <c r="B3" i="83"/>
  <c r="F89" i="83" s="1"/>
  <c r="B6" i="83"/>
  <c r="D4" i="76"/>
  <c r="B2" i="76"/>
  <c r="B25" i="76" s="1"/>
  <c r="B3" i="76"/>
  <c r="D25" i="76" s="1"/>
  <c r="B6" i="76"/>
  <c r="D5" i="6" l="1"/>
  <c r="B3" i="6"/>
  <c r="B2" i="77" s="1"/>
  <c r="B91" i="77" s="1"/>
  <c r="B4" i="6"/>
  <c r="D4" i="5"/>
  <c r="B2" i="5"/>
  <c r="B3" i="5"/>
  <c r="D31" i="5" s="1"/>
  <c r="B6" i="5"/>
  <c r="D5" i="4"/>
  <c r="B3" i="4"/>
  <c r="D11" i="4"/>
  <c r="D5" i="2"/>
  <c r="B4" i="2"/>
  <c r="D21" i="2" s="1"/>
  <c r="B3" i="2"/>
  <c r="E12" i="64"/>
  <c r="B6" i="64" l="1"/>
  <c r="C8" i="63"/>
  <c r="H4" i="63"/>
  <c r="B2" i="63"/>
  <c r="B3" i="63"/>
  <c r="H25" i="63" s="1"/>
  <c r="D4" i="71"/>
  <c r="B2" i="71"/>
  <c r="B2" i="85" s="1"/>
  <c r="B17" i="85" s="1"/>
  <c r="B3" i="71"/>
  <c r="B2" i="60" l="1"/>
  <c r="B2" i="84" s="1"/>
  <c r="B3" i="60"/>
  <c r="D4" i="60"/>
  <c r="B2" i="43" l="1"/>
  <c r="B45" i="84"/>
  <c r="F15" i="74"/>
  <c r="B15" i="74"/>
  <c r="B15" i="73"/>
  <c r="E15" i="73"/>
  <c r="D3" i="72"/>
  <c r="D25" i="72"/>
  <c r="B25" i="72"/>
  <c r="H13" i="72"/>
  <c r="B27" i="71"/>
  <c r="D27" i="71"/>
  <c r="K25" i="71"/>
  <c r="L25" i="71" s="1"/>
  <c r="E4" i="51" l="1"/>
  <c r="G4" i="65" l="1"/>
  <c r="F3" i="74"/>
  <c r="E3" i="73"/>
  <c r="E4" i="64"/>
  <c r="B12" i="65" l="1"/>
  <c r="E15" i="51"/>
  <c r="B15" i="51"/>
  <c r="B31" i="5" l="1"/>
  <c r="B11" i="4"/>
  <c r="B21" i="2"/>
  <c r="B12" i="64"/>
  <c r="B25" i="63"/>
  <c r="B12" i="60" l="1"/>
  <c r="E17" i="70" s="1"/>
  <c r="B6" i="43" l="1"/>
  <c r="M28" i="43"/>
  <c r="L22" i="43"/>
  <c r="I22" i="43"/>
  <c r="F22" i="43"/>
  <c r="L20" i="43"/>
  <c r="I20" i="43"/>
  <c r="F20" i="43"/>
  <c r="L19" i="43"/>
  <c r="I19" i="43"/>
  <c r="F19" i="43"/>
  <c r="L18" i="43"/>
  <c r="I18" i="43"/>
  <c r="F18" i="43"/>
  <c r="L17" i="43"/>
  <c r="I17" i="43"/>
  <c r="F17" i="43"/>
  <c r="L16" i="43"/>
  <c r="I16" i="43"/>
  <c r="F16" i="43"/>
  <c r="B16" i="43"/>
  <c r="B17" i="43" s="1"/>
  <c r="B18" i="43" s="1"/>
  <c r="B19" i="43" s="1"/>
  <c r="B20" i="43" s="1"/>
  <c r="L15" i="43"/>
  <c r="I15" i="43"/>
  <c r="F15" i="43"/>
  <c r="L14" i="43"/>
  <c r="I14" i="43"/>
  <c r="F14" i="43"/>
  <c r="L13" i="43"/>
  <c r="I13" i="43"/>
  <c r="F13" i="43"/>
  <c r="K12" i="43"/>
  <c r="J12" i="43"/>
  <c r="J10" i="43" s="1"/>
  <c r="J23" i="43" s="1"/>
  <c r="H12" i="43"/>
  <c r="G12" i="43"/>
  <c r="G10" i="43" s="1"/>
  <c r="G23" i="43" s="1"/>
  <c r="E12" i="43"/>
  <c r="E10" i="43" s="1"/>
  <c r="D12" i="43"/>
  <c r="D10" i="43" s="1"/>
  <c r="D23" i="43" s="1"/>
  <c r="L11" i="43"/>
  <c r="I11" i="43"/>
  <c r="F11" i="43"/>
  <c r="K10" i="43"/>
  <c r="K23" i="43" s="1"/>
  <c r="H25" i="43"/>
  <c r="B25" i="43"/>
  <c r="L12" i="43" l="1"/>
  <c r="M18" i="43"/>
  <c r="M11" i="43"/>
  <c r="M15" i="43"/>
  <c r="M14" i="43"/>
  <c r="M20" i="43"/>
  <c r="I12" i="43"/>
  <c r="M16" i="43"/>
  <c r="M22" i="43"/>
  <c r="M13" i="43"/>
  <c r="M17" i="43"/>
  <c r="M19" i="43"/>
  <c r="F10" i="43"/>
  <c r="E23" i="43"/>
  <c r="F23" i="43" s="1"/>
  <c r="L23" i="43"/>
  <c r="H10" i="43"/>
  <c r="L10" i="43"/>
  <c r="F12" i="43"/>
  <c r="M12" i="43" l="1"/>
  <c r="H23" i="43"/>
  <c r="I10" i="43"/>
  <c r="M10" i="43" s="1"/>
  <c r="I23" i="43" l="1"/>
  <c r="M23" i="43" s="1"/>
  <c r="R23" i="43"/>
  <c r="A3" i="18" l="1"/>
  <c r="A68" i="18" s="1"/>
  <c r="A6" i="18"/>
  <c r="G1" i="18"/>
  <c r="E4" i="18"/>
  <c r="A2" i="18"/>
  <c r="E68" i="18" s="1"/>
</calcChain>
</file>

<file path=xl/sharedStrings.xml><?xml version="1.0" encoding="utf-8"?>
<sst xmlns="http://schemas.openxmlformats.org/spreadsheetml/2006/main" count="1506" uniqueCount="777">
  <si>
    <t>Địa điểm</t>
  </si>
  <si>
    <t>CỘNG HÒA XÃ HỘI CHỦ NGHĨA VIỆT NAM</t>
  </si>
  <si>
    <t>Độc lập – Tự do – Hạnh phúc</t>
  </si>
  <si>
    <t>STT</t>
  </si>
  <si>
    <t>PHỤ LỤC 01</t>
  </si>
  <si>
    <t>Tiêu chuẩn</t>
  </si>
  <si>
    <t>Đơn vị tính</t>
  </si>
  <si>
    <t>Quy định</t>
  </si>
  <si>
    <t>Hiện trạng</t>
  </si>
  <si>
    <t>Đánh giá</t>
  </si>
  <si>
    <t>(Kèm theo…..)</t>
  </si>
  <si>
    <t>Cơ cấu và trình độ phát triển kinh tế - xã hội</t>
  </si>
  <si>
    <t>1.1</t>
  </si>
  <si>
    <t>Cân đối thu chi ngân sách</t>
  </si>
  <si>
    <t>1.2</t>
  </si>
  <si>
    <t>1.3</t>
  </si>
  <si>
    <t>Tỷ lệ hộ nghèo trung bình 03 năm gần nhất</t>
  </si>
  <si>
    <t>Tỷ lệ lao động phi nông nghiệp</t>
  </si>
  <si>
    <t>2.1</t>
  </si>
  <si>
    <t>Hệ thống cơ sở hạ tầng đô thị</t>
  </si>
  <si>
    <t>Đất công trình giáo dục mầm non và phổ thông cơ sở</t>
  </si>
  <si>
    <t>Chợ hoặc siêu thị</t>
  </si>
  <si>
    <t>Đất cây xanh sử dụng công cộng</t>
  </si>
  <si>
    <t>Diên tích đất giao thông tính trên dân số</t>
  </si>
  <si>
    <t>Cấp điện sinh hoạt</t>
  </si>
  <si>
    <t>Tỷ lệ đường phố chính được chiếu sáng</t>
  </si>
  <si>
    <t>Tỷ lệ hộ dân được cấp nước sạch hợp vệ sinh</t>
  </si>
  <si>
    <t>Mật độ đường cống thoát nước chính</t>
  </si>
  <si>
    <t>Tỷ lệ nước thải đô thị được xử lý đạt quy chuẩn kỹ thuật</t>
  </si>
  <si>
    <t>Tỷ lệ chất thải rắn được thụ gom</t>
  </si>
  <si>
    <t>2.2</t>
  </si>
  <si>
    <t>2.3</t>
  </si>
  <si>
    <t>2.4</t>
  </si>
  <si>
    <t>2.5</t>
  </si>
  <si>
    <t>2.6</t>
  </si>
  <si>
    <t>2.7</t>
  </si>
  <si>
    <t>2.8</t>
  </si>
  <si>
    <t>2.9</t>
  </si>
  <si>
    <t>2.10</t>
  </si>
  <si>
    <t>2.11</t>
  </si>
  <si>
    <t>2.12</t>
  </si>
  <si>
    <t>Tỷ đồng</t>
  </si>
  <si>
    <t>Đủ</t>
  </si>
  <si>
    <t>%</t>
  </si>
  <si>
    <t>m2/ người</t>
  </si>
  <si>
    <t>trạm/5.000 người</t>
  </si>
  <si>
    <t>m2/người</t>
  </si>
  <si>
    <t>Công trình</t>
  </si>
  <si>
    <t>kwh/người/năm</t>
  </si>
  <si>
    <t>km/km2</t>
  </si>
  <si>
    <t>Trạm y tế (≥500m2/Trạm)</t>
  </si>
  <si>
    <r>
      <t>Sân tập luyện (≥</t>
    </r>
    <r>
      <rPr>
        <sz val="13"/>
        <color theme="1"/>
        <rFont val="Calibri"/>
        <family val="2"/>
      </rPr>
      <t>3000</t>
    </r>
    <r>
      <rPr>
        <sz val="13"/>
        <color theme="1"/>
        <rFont val="Times New Roman"/>
        <family val="1"/>
      </rPr>
      <t>m2/Trạm)</t>
    </r>
  </si>
  <si>
    <t>≥2,7</t>
  </si>
  <si>
    <t>≥1</t>
  </si>
  <si>
    <t>≥2</t>
  </si>
  <si>
    <t>≥0,5</t>
  </si>
  <si>
    <t>≥9</t>
  </si>
  <si>
    <t>≥500</t>
  </si>
  <si>
    <t>≥95</t>
  </si>
  <si>
    <t>≥3,5</t>
  </si>
  <si>
    <t>≥25</t>
  </si>
  <si>
    <t>≥80</t>
  </si>
  <si>
    <t>Thu nhập bình quân đầu người so với cả nước</t>
  </si>
  <si>
    <t>≥1,4</t>
  </si>
  <si>
    <t>Lần</t>
  </si>
  <si>
    <t>Mức tăng trưởng kinh tế trung bình 3 năm gần nhất</t>
  </si>
  <si>
    <t>1.4</t>
  </si>
  <si>
    <t>1.5</t>
  </si>
  <si>
    <t>Tỷ lệ hộ nghèo</t>
  </si>
  <si>
    <t>I</t>
  </si>
  <si>
    <t>II</t>
  </si>
  <si>
    <t>III</t>
  </si>
  <si>
    <t>TỔ DÂN PHỐ 1</t>
  </si>
  <si>
    <t>TỔ DÂN PHỐ 2</t>
  </si>
  <si>
    <t>TỔ DÂN PHỐ 3</t>
  </si>
  <si>
    <t>TỔ DÂN PHỐ 4</t>
  </si>
  <si>
    <t>…..</t>
  </si>
  <si>
    <r>
      <t>-</t>
    </r>
    <r>
      <rPr>
        <sz val="7"/>
        <color rgb="FFFF0000"/>
        <rFont val="Times New Roman"/>
        <family val="1"/>
      </rPr>
      <t xml:space="preserve">          </t>
    </r>
    <r>
      <rPr>
        <sz val="11"/>
        <color rgb="FFFF0000"/>
        <rFont val="Times New Roman"/>
        <family val="1"/>
      </rPr>
      <t>Thống kê chi tiết theo từng tổ dân phố, khu phố, thôn</t>
    </r>
  </si>
  <si>
    <t>(triệu đồng)</t>
  </si>
  <si>
    <t>KHOẢN MỤC</t>
  </si>
  <si>
    <t>Các khoản thu được hưởng 100%</t>
  </si>
  <si>
    <t xml:space="preserve">Thuế sử dụng đất nông nghiệp </t>
  </si>
  <si>
    <t>Thuế SDĐPNN</t>
  </si>
  <si>
    <t>Thuế tài nguyên</t>
  </si>
  <si>
    <t>Thuế môn bài</t>
  </si>
  <si>
    <t>Phí, Lệ phí</t>
  </si>
  <si>
    <t>Lệ phí trước bạ</t>
  </si>
  <si>
    <t>Các khoản huy động đóng góp</t>
  </si>
  <si>
    <t>Thu kết dư ngân sách năm trước</t>
  </si>
  <si>
    <t>Thu tiền thuê mặt đất mặt nước</t>
  </si>
  <si>
    <t>Thu học phí, viện phí</t>
  </si>
  <si>
    <t>Thu khác</t>
  </si>
  <si>
    <t>Các khoản thu phân chia theo tỷ lệ %</t>
  </si>
  <si>
    <t>Doanh nghiệp nhà nước</t>
  </si>
  <si>
    <t>Thuế công thương nghiệp ngoài QD</t>
  </si>
  <si>
    <t>Thuế tiêu thụ đặc biệt</t>
  </si>
  <si>
    <t>Thuế thu nhập cá nhân</t>
  </si>
  <si>
    <t>Tiền sử dụng đất</t>
  </si>
  <si>
    <t>Thu tiền cấp quyền khai thác khoáng sản</t>
  </si>
  <si>
    <t>Thu bổ sung từ ngân sách cấp trên</t>
  </si>
  <si>
    <t>Thu bổ sung có mục tiêu từ ngân sách cấp trên</t>
  </si>
  <si>
    <t>IV</t>
  </si>
  <si>
    <t>Thu hoàn trả giữa các cấp ngân sách</t>
  </si>
  <si>
    <t>V</t>
  </si>
  <si>
    <t>Thu chuyển nguồn từ năm trước sang</t>
  </si>
  <si>
    <t>B</t>
  </si>
  <si>
    <t>TỔNG THU NGÂN SÁCH TRÊN ĐỊA BÀN</t>
  </si>
  <si>
    <t>Chi thường xuyên</t>
  </si>
  <si>
    <t>Chi đảm bảo xã hội</t>
  </si>
  <si>
    <t>Sự nghiệp giáo dục</t>
  </si>
  <si>
    <t>Sự nghiệp y tế</t>
  </si>
  <si>
    <t>Sự nghiệp môi trường</t>
  </si>
  <si>
    <t>Sự nghiệp khoa học, công nghệ</t>
  </si>
  <si>
    <t>Sự nghiệp văn hóa thể thao và du lịch</t>
  </si>
  <si>
    <t>Sự nghiệp phát thanh truyền hình</t>
  </si>
  <si>
    <t>Sự nghiệp kinh tế</t>
  </si>
  <si>
    <t>Chi quản lý nhà nước Đảng, đoàn thể</t>
  </si>
  <si>
    <t>Chi nguồn NS tỉnh bổ sung mục tiêu</t>
  </si>
  <si>
    <t>Chi quốc phòng, an ninh</t>
  </si>
  <si>
    <t>Chi nguồn đóng góp qua kho bạc</t>
  </si>
  <si>
    <t>Chi khác ngân sách</t>
  </si>
  <si>
    <t xml:space="preserve">Chi đầu tư phát triển </t>
  </si>
  <si>
    <t>- Chi đầu tư phát triển</t>
  </si>
  <si>
    <t>- Tỷ trọng</t>
  </si>
  <si>
    <t>Chi chuyển nguồn sang năm sau</t>
  </si>
  <si>
    <t>Chuyển nguồn ngân sách thị xã</t>
  </si>
  <si>
    <t>Chi bổ sung cho ngân sách cấp dưới</t>
  </si>
  <si>
    <t>Chi bổ sung ngân sách cấp dưới</t>
  </si>
  <si>
    <t>Chi bổ sung có mục tiêu cấp dưới</t>
  </si>
  <si>
    <t>Chi ngân sách xã, phường</t>
  </si>
  <si>
    <t>Ngân sách xã, phường</t>
  </si>
  <si>
    <t>Chuyển nguồn số dư dự toán của các xã, phường thuộc thành phố</t>
  </si>
  <si>
    <t>VI</t>
  </si>
  <si>
    <t>Chi nộp ngân sách cấp trên</t>
  </si>
  <si>
    <t>VII</t>
  </si>
  <si>
    <t>Chi dự phòng ngân sách</t>
  </si>
  <si>
    <t>VIII</t>
  </si>
  <si>
    <t>TK 10% chi thường xuyên</t>
  </si>
  <si>
    <t>IX</t>
  </si>
  <si>
    <t>Các khoản chi bằng nguồn thu để lại quản lý qua ngân sách</t>
  </si>
  <si>
    <t>Chi đầu tư XDCB từ nguồn thu xổ số kiến thiết</t>
  </si>
  <si>
    <t>Chi giáo dục đào tạo</t>
  </si>
  <si>
    <r>
      <rPr>
        <sz val="13"/>
        <color theme="1"/>
        <rFont val="Calibri"/>
        <family val="2"/>
      </rPr>
      <t>≥</t>
    </r>
    <r>
      <rPr>
        <sz val="13"/>
        <color theme="1"/>
        <rFont val="Times New Roman"/>
        <family val="1"/>
      </rPr>
      <t>1,05</t>
    </r>
  </si>
  <si>
    <r>
      <rPr>
        <sz val="13"/>
        <color theme="1"/>
        <rFont val="Calibri"/>
        <family val="2"/>
      </rPr>
      <t>≥</t>
    </r>
    <r>
      <rPr>
        <sz val="13"/>
        <color theme="1"/>
        <rFont val="Times New Roman"/>
        <family val="1"/>
      </rPr>
      <t>6,5</t>
    </r>
  </si>
  <si>
    <t>≤6,5</t>
  </si>
  <si>
    <r>
      <rPr>
        <sz val="13"/>
        <color theme="1"/>
        <rFont val="Calibri"/>
        <family val="2"/>
      </rPr>
      <t>≥</t>
    </r>
    <r>
      <rPr>
        <sz val="13"/>
        <color theme="1"/>
        <rFont val="Times New Roman"/>
        <family val="1"/>
      </rPr>
      <t>70</t>
    </r>
  </si>
  <si>
    <t>CƠ CẤU, TRÌNH ĐỘ PHÁT TRIỂN KINH TẾ - XÃ HỘI VÀ HỆ THỐNG CƠ SỞ HẠ TẦNG ĐÔ THỊ THEO TIÊU CHUẨN THỊ XÃ - ĐÔ THỊ LOẠI III</t>
  </si>
  <si>
    <t>Nhóm các tiêu chuẩn về hạ tầng xã hội</t>
  </si>
  <si>
    <t>I.1</t>
  </si>
  <si>
    <t>Các tiêu chuẩn về nhà ở</t>
  </si>
  <si>
    <t>Diện tích sàn nhà ở bình quân</t>
  </si>
  <si>
    <t>m2sàn/người</t>
  </si>
  <si>
    <t>Tỷ lệ nhà kiên cố, bán kiên cố</t>
  </si>
  <si>
    <t>I.2</t>
  </si>
  <si>
    <t>Các chỉ tiêu về công trình công cộng</t>
  </si>
  <si>
    <t>Đất dân dụng</t>
  </si>
  <si>
    <t>Đất xây dựng các công trình dịch vụ công cộng đô thị</t>
  </si>
  <si>
    <t>Đất xây dựng công trình công cộng cấp đơn vị</t>
  </si>
  <si>
    <t>Cơ sở y tế cấp đô thị</t>
  </si>
  <si>
    <t>Cơ sở giáo dục, đào tạo cấp đô thị</t>
  </si>
  <si>
    <t>Công trình văn hóa cấp đô thị</t>
  </si>
  <si>
    <t>Công trình thể dục, thể thao cấp đô thị</t>
  </si>
  <si>
    <t>Nhóm các tiêu chuẩn về hạ tầng kỹ thuật</t>
  </si>
  <si>
    <t>II.1</t>
  </si>
  <si>
    <t>Các tiêu chuẩn về giao thông</t>
  </si>
  <si>
    <t>Tỷ lệ đất giao thông so với đất xây dựng</t>
  </si>
  <si>
    <t>Diện tích đất giao thông tính trên dân số</t>
  </si>
  <si>
    <t>Tỷ lệ vận tải hành khách công cộng</t>
  </si>
  <si>
    <t>II.2</t>
  </si>
  <si>
    <t>Các tiêu chuẩn về cấp điện và chiếu sáng công cộng</t>
  </si>
  <si>
    <t>Tỷ lệ đường khu nhà ở, ngõ xóm được chiếu sáng</t>
  </si>
  <si>
    <t>II.3</t>
  </si>
  <si>
    <t>Các tiêu chuẩn về hệ thống viễn thông</t>
  </si>
  <si>
    <t>Số thuê bao internet (Băng rộng cố định và băng rộng di động</t>
  </si>
  <si>
    <t>Tỷ lệ phủ sóng thông tin di động</t>
  </si>
  <si>
    <t>Nhóm các tiêu chuẩn về vệ sinh môi trường</t>
  </si>
  <si>
    <t>III.1</t>
  </si>
  <si>
    <t>Các tiêu chuẩn về hệ thống thoát nước mưa và chống ngập úng</t>
  </si>
  <si>
    <t>Mật độ đường công thoát nước chính</t>
  </si>
  <si>
    <t>Tỷ lệ các khu vực ngập úng có giải pháp phòng chống, giảm ngập úng</t>
  </si>
  <si>
    <t>III.2</t>
  </si>
  <si>
    <t>Các tiêu chuẩn về thu gom, xử lý nước thải, chất thải</t>
  </si>
  <si>
    <t>Tỷ lệ chất thải nguy hại được xử lý, tiêu hủy, chôn lấp an toàn sau xử lý, tiêu hủy</t>
  </si>
  <si>
    <t>Tỷ lệ nước thải đô thị được xử lý đất quy chuẩn kỹ thuật</t>
  </si>
  <si>
    <t>Tỷ lệ chất thải rắn sinh hoạt được thu gom</t>
  </si>
  <si>
    <t>Tỷ lệ chất thải rắn sinh hoạt được xử lý tại khu chôn lấp hợp vệ sinh hoặc tại các nhà máy đốt rác, nhà máy chế biến rác thải</t>
  </si>
  <si>
    <t>Tỷ lệ chất thải y tế được xử lý, tiêu hủy, chôn lấp an toàn sau xử lý, tiêu hủy</t>
  </si>
  <si>
    <t>III.3</t>
  </si>
  <si>
    <t>Các tiêu chuẩn về nhà tang lễ</t>
  </si>
  <si>
    <t>Nhà tang lễ</t>
  </si>
  <si>
    <t>Tỷ lệ sử dụng hình thức hỏa táng</t>
  </si>
  <si>
    <t>III.4</t>
  </si>
  <si>
    <t>Các tiêu chuẩn về cây xanh đô thị</t>
  </si>
  <si>
    <t>Đất cây xanh toàn đô thị</t>
  </si>
  <si>
    <t>Đất cây xanh công cộng khu vực nội thành, nội thị</t>
  </si>
  <si>
    <t>Nhóm các điều kiện về kiến trúc, cảnh quan đô thị</t>
  </si>
  <si>
    <t>IV.1</t>
  </si>
  <si>
    <t>Quy chế quản lý quy hoạch kiến trúc đô thị</t>
  </si>
  <si>
    <t>Tỷ lệ tuyến phố văn minh đô thị tính trên tổng số trục phố chính</t>
  </si>
  <si>
    <t>Số lượng dự án cải tạo, chỉnh trang đô thị</t>
  </si>
  <si>
    <t>Số lượng không gian công cộng của đô thị</t>
  </si>
  <si>
    <t>Công trình kiến trúc tiêu biểu</t>
  </si>
  <si>
    <t>IV.2</t>
  </si>
  <si>
    <t>IV.3</t>
  </si>
  <si>
    <t>IV.4</t>
  </si>
  <si>
    <t>IV.5</t>
  </si>
  <si>
    <t>Nhóm các tiêu chuẩn về trình độ phát triển cơ sở hạ tầng và kiến trúc, cảnh quan khu vực ngoại thành, ngoại thị</t>
  </si>
  <si>
    <t>V.1</t>
  </si>
  <si>
    <t>Nhóm tiêu chuẩn về hạ tầng xã hội</t>
  </si>
  <si>
    <t>Trường học</t>
  </si>
  <si>
    <t>Cơ sở vật chất văn hóa</t>
  </si>
  <si>
    <t>Chợ nông thôn</t>
  </si>
  <si>
    <t>Nhà ở dân cư</t>
  </si>
  <si>
    <t>V.2</t>
  </si>
  <si>
    <t>Giao thông</t>
  </si>
  <si>
    <t>Điện</t>
  </si>
  <si>
    <t>V.3</t>
  </si>
  <si>
    <t>V.4</t>
  </si>
  <si>
    <t>Nhóm các tiêu chuẩn về kiến trúc, cảnh quan</t>
  </si>
  <si>
    <t>Qũy đất nông nghiệp, vùng cảnh quan sinh thái được phục hồi, bảo vệ</t>
  </si>
  <si>
    <t>Thu nhập bình quân đầu người năm so với cả nước</t>
  </si>
  <si>
    <t>Chuyển dịch cơ cấu kinh tế</t>
  </si>
  <si>
    <t>A</t>
  </si>
  <si>
    <t>Tiêu chí 1: Vị trí, chức năng, vai trò, cơ cấu và trình độ phát triển kinh tế - xã hội</t>
  </si>
  <si>
    <t>Tiêu chí 2: Quy mô dân số</t>
  </si>
  <si>
    <t>Dân số toàn đô thị</t>
  </si>
  <si>
    <t>Dân số khu vực nội thành, nội thị</t>
  </si>
  <si>
    <t>Mật độ dân số toàn đô thị</t>
  </si>
  <si>
    <t>C</t>
  </si>
  <si>
    <t>Tiêu chí 3: Mật độ dân số</t>
  </si>
  <si>
    <t>D</t>
  </si>
  <si>
    <t>Tiêu chí 4: Tỷ lệ lao động phi nông nghiệp</t>
  </si>
  <si>
    <t>Tỷ lệ lao động phi nông nghiệp toàn đô thị</t>
  </si>
  <si>
    <t>Tỷ lệ lao động phi nông nghiệp khu vực nội thành, nội thị</t>
  </si>
  <si>
    <t>E</t>
  </si>
  <si>
    <t>Tiêu chí 5: Trình độ phát triển cơ sở hạ tầng và kiến trúc,  cảnh quan đô thị</t>
  </si>
  <si>
    <t>lần</t>
  </si>
  <si>
    <t>≥6,5</t>
  </si>
  <si>
    <t>≥200</t>
  </si>
  <si>
    <t>1.000 người</t>
  </si>
  <si>
    <t>≥100</t>
  </si>
  <si>
    <t>người/km2</t>
  </si>
  <si>
    <t>Gường/1.000dân</t>
  </si>
  <si>
    <t>cơ sở</t>
  </si>
  <si>
    <t>Cấp</t>
  </si>
  <si>
    <t>Vùng tỉnh</t>
  </si>
  <si>
    <t>Km/Km2</t>
  </si>
  <si>
    <r>
      <t xml:space="preserve">Mật độ đường giao thông (tính đến đường có chiều rộng xe chạy </t>
    </r>
    <r>
      <rPr>
        <sz val="13"/>
        <color theme="1"/>
        <rFont val="Calibri"/>
        <family val="2"/>
      </rPr>
      <t>≥</t>
    </r>
    <r>
      <rPr>
        <sz val="13"/>
        <color theme="1"/>
        <rFont val="Times New Roman"/>
        <family val="1"/>
      </rPr>
      <t xml:space="preserve"> 7,5m)</t>
    </r>
  </si>
  <si>
    <t>II.4</t>
  </si>
  <si>
    <t>Các tiêu chuẩn về cấp nước</t>
  </si>
  <si>
    <t>Cấp nước sinh hoạt</t>
  </si>
  <si>
    <t>lít/người/ngày đêm</t>
  </si>
  <si>
    <t>Số thuê bao/100 dân</t>
  </si>
  <si>
    <t>Đang triển khai thực hiện</t>
  </si>
  <si>
    <t>Đã có quy chế</t>
  </si>
  <si>
    <t>Dự án</t>
  </si>
  <si>
    <t>Khu</t>
  </si>
  <si>
    <t>&lt;=6,5</t>
  </si>
  <si>
    <t>CƠ CẤU, TRÌNH ĐỘ PHÁT TRIỂN KINH TẾ - XÃ HỘI VÀ HỆ THỐNG CƠ SỞ HẠ TẦNG ĐÔ THỊ THEO TIÊU CHUẨN ĐÔ THỊ LOẠI III</t>
  </si>
  <si>
    <t>Tỷ lệ trường học các cấp: mầm non, mẫu giáo, tiểu học, trung học cơ sở có cơ sở vật chất và thiết bị dạy học đạt chuẩn quốc gia</t>
  </si>
  <si>
    <t>Xã có nhà văn hóa hoặc hội trường đa năng và sân thể thao phục vụ sinh hoạt văn hóa, thể thao của toàn xã</t>
  </si>
  <si>
    <t>Tỷ lệ thôn, bản, ấp có nhà văn hóa hoặc nơi sinh hoạt văn hóa, thể thao phục vụ cộng đồng</t>
  </si>
  <si>
    <t>Xã có chợ nông thôn hoặc nơi mua bán, trao đổi hàng hóa</t>
  </si>
  <si>
    <t>3.1</t>
  </si>
  <si>
    <t>Nhà tạm, dột nát</t>
  </si>
  <si>
    <t>Tỷ lệ hộ có nhà ở đạt tiêu chuẩn theo quy định</t>
  </si>
  <si>
    <t>4.1</t>
  </si>
  <si>
    <t>4.2</t>
  </si>
  <si>
    <t>Đường xã và đường từ trung tâm xã đến đường huyện được nhựa hóa hoặc bê tông hóa, đảm bảo ô tô đi lại thuận tiện quanh năm</t>
  </si>
  <si>
    <t>Đường trục thôn, bản, ấp và đường liên thôn, bản, ấp ít nhất được cứng hóa, đảm bảo ô tô đi lại thuận tiện quanh năm</t>
  </si>
  <si>
    <t>Đường ngõ, xóm sạch và không lầy lội vào mùa mưa</t>
  </si>
  <si>
    <t>Đường trục chính nội đồng đảm bảo vận chuyển hàng hóa thuận tiện quanh năm</t>
  </si>
  <si>
    <t>Hệ thống điện đạt chuẩn</t>
  </si>
  <si>
    <t>Tỷ lệ hộ sử dụng điện thường xuyên, an toàn từ các nguồn</t>
  </si>
  <si>
    <t>Xã có điểm vui chơi, giải trí và thể thao cho trẻ em và người cao tuổi theo quy định</t>
  </si>
  <si>
    <t>Tỷ lệ hộ được sử dụng nước hợp vệ sinh và nước sạch theo quy định</t>
  </si>
  <si>
    <t>Tỷ lệ cơ sở sản xuất - kinh doanh, nuôi trồng thủy sản, làng nghề đảm bảo quy định về bảo vệ môi trường</t>
  </si>
  <si>
    <t>Xây dựng cảnh quan, môi trường xanh - sạch - đẹp, an toàn</t>
  </si>
  <si>
    <t>Mai táng phù hợp với quy định và theo quy hoạch</t>
  </si>
  <si>
    <t>Chất thải rắn trên địa bàn và nước thải khu dân cư tập trung, cơ sở sản xuất - kinh doanh được thu gom, xử lý theo quy định</t>
  </si>
  <si>
    <t>Tỷ lệ hộ chăn nuôi có chuồng trại chăn nuôi đảm bảo vệ sinh môi trường</t>
  </si>
  <si>
    <t>Tỷ lệ hộ gia đình và cơ sở sản xuất, kinh doanh thực phẩm tuân thủ các quy định về đảm bảo an toàn thực phẩm</t>
  </si>
  <si>
    <t>Tỷ lệ hộ có nhà tiêu, nhà tắm, bể chứa nước sinh hoạt hợp vệ sinh và đảm bảo 3 sạch</t>
  </si>
  <si>
    <t>Đạt</t>
  </si>
  <si>
    <t>Tỷ lệ tăng dân số hàng năm (bao gồm tăng tự nhiên và tăng cơ học)</t>
  </si>
  <si>
    <t>Mật độ dân số khu vực nội thành, nội thị tính trên diện tích đất xây dựng đô thị loại III</t>
  </si>
  <si>
    <t>Ghi chú</t>
  </si>
  <si>
    <t>Đầu mối giao thông (cảng biện, cảnh hàng không, cảng đường thủy nội địa, ga đường sắt, bến xe ô tô)</t>
  </si>
  <si>
    <t>Công trình thương mại, dịch vụ cấp đô thị</t>
  </si>
  <si>
    <t>TT</t>
  </si>
  <si>
    <t>PHÒNG GIÁO DỤC VÀ ĐÀO TẠO</t>
  </si>
  <si>
    <t>CHI CỤC THỐNG KÊ</t>
  </si>
  <si>
    <t>PHÒNG Y TẾ</t>
  </si>
  <si>
    <t>Danh mục</t>
  </si>
  <si>
    <t>PHÒNG TÀI NGUYÊN VÀ MÔI TRƯỜNG</t>
  </si>
  <si>
    <t>NĂM 2016</t>
  </si>
  <si>
    <t>NĂM 2017</t>
  </si>
  <si>
    <t>NĂM 2018</t>
  </si>
  <si>
    <t xml:space="preserve">Tỷ lệ bình quân 3 năm </t>
  </si>
  <si>
    <t>Tổng số hộ</t>
  </si>
  <si>
    <t>Tổng số hộ nghèo</t>
  </si>
  <si>
    <t>Tỷ lệ hộ nghèo (%)</t>
  </si>
  <si>
    <t>Nội thị dự kiến</t>
  </si>
  <si>
    <t>Phường Dương Đông (Từ TT. Dương Đông)</t>
  </si>
  <si>
    <t>Phường An Thới</t>
  </si>
  <si>
    <t>Thị trấn An Thới</t>
  </si>
  <si>
    <t>Xã Hòn Thơm</t>
  </si>
  <si>
    <t>Phường Hàm Ninh (Xã Hàm Ninh)</t>
  </si>
  <si>
    <t>Phường Dương Tơ (Xã Dương Tơ)</t>
  </si>
  <si>
    <t>Phường Gành Dầu (Xã Gành Dầu)</t>
  </si>
  <si>
    <t>Phường Bãi Thơm (Xã Bãi Thơm)</t>
  </si>
  <si>
    <t>Phường Cửa Dương (Xã Cửa Dương)</t>
  </si>
  <si>
    <t>Phường Cửa Cạn (Xã Cửa Cạn)</t>
  </si>
  <si>
    <t>Khu vực ngoại thị</t>
  </si>
  <si>
    <t>Xã Thổ Châu</t>
  </si>
  <si>
    <t>Toàn huyện Phú Quốc</t>
  </si>
  <si>
    <t>Toàn tỉnh kiên Giang</t>
  </si>
  <si>
    <t>Tỷ lệ hộ nghèo Tỉnh Kiên Giang năm 2017</t>
  </si>
  <si>
    <t>Theo báo mới</t>
  </si>
  <si>
    <t>KWh</t>
  </si>
  <si>
    <t>Đơn vị</t>
  </si>
  <si>
    <t>Độc lập - Tự do - Hạnh phúc</t>
  </si>
  <si>
    <t>Diện tích</t>
  </si>
  <si>
    <t>PHÒNG LAO ĐỘNG TB &amp; XH</t>
  </si>
  <si>
    <t>Bề rộng</t>
  </si>
  <si>
    <t>Điện năng tiêu thụ</t>
  </si>
  <si>
    <t>TH</t>
  </si>
  <si>
    <t>ND</t>
  </si>
  <si>
    <t>Tổng thu ngân sách</t>
  </si>
  <si>
    <t>Tổng chi ngân sách</t>
  </si>
  <si>
    <t>Tổng số người lao động trong các ngành kinh tế
(người)</t>
  </si>
  <si>
    <t>Lao động phi nông nghiệp
(người)</t>
  </si>
  <si>
    <t>Lao động nông nghiệp
(người)</t>
  </si>
  <si>
    <t>Tỷ lệ lao động phi nông nghiệp (%)</t>
  </si>
  <si>
    <t>PHÒNG NỘI VỤ</t>
  </si>
  <si>
    <t>Tổng số cán bộ, công chức</t>
  </si>
  <si>
    <t>Trình độ chuyên môn</t>
  </si>
  <si>
    <t>Trình độ lý luận chính trị</t>
  </si>
  <si>
    <t>Thạc sỹ</t>
  </si>
  <si>
    <t>Đại học</t>
  </si>
  <si>
    <t>Cao Đẳng</t>
  </si>
  <si>
    <t>Trung cấp</t>
  </si>
  <si>
    <t>Cao cấp</t>
  </si>
  <si>
    <t>Trung Cấp</t>
  </si>
  <si>
    <t>Sơ cấp</t>
  </si>
  <si>
    <t>Tổng số đại biểu HĐND</t>
  </si>
  <si>
    <t>Điểm đầu</t>
  </si>
  <si>
    <t>Điểm cuối</t>
  </si>
  <si>
    <t>Điện sinh hoạt</t>
  </si>
  <si>
    <t>Điện sản xuất, kinh doanh</t>
  </si>
  <si>
    <t>Điện chiếu sáng công cộng</t>
  </si>
  <si>
    <t>Điện cho khối cơ quan hành chính sự nghiệp</t>
  </si>
  <si>
    <t>Bể bơi …</t>
  </si>
  <si>
    <t>Sân bóng chuyền …</t>
  </si>
  <si>
    <t>Sân cầu lông</t>
  </si>
  <si>
    <t>Trung tâm TD thể hình - thẩm mỹ</t>
  </si>
  <si>
    <t>Mức quy định</t>
  </si>
  <si>
    <t>Dân số</t>
  </si>
  <si>
    <t>Người</t>
  </si>
  <si>
    <t>3.2</t>
  </si>
  <si>
    <t>Tỷ lệ hộ nghèo trung bình 3 năm gần nhất</t>
  </si>
  <si>
    <t>3.3</t>
  </si>
  <si>
    <t>UBND (CẤP HUYỆN)…</t>
  </si>
  <si>
    <t>ĐIỆN LỰC (CẤP HUYỆN) …</t>
  </si>
  <si>
    <t>Diện tích
(Ha)</t>
  </si>
  <si>
    <t>Đất bằng chưa sử dụng</t>
  </si>
  <si>
    <t>Đất đồi núi chưa sử dụng</t>
  </si>
  <si>
    <t>Núi đá không có rừng cây</t>
  </si>
  <si>
    <t>Xã …</t>
  </si>
  <si>
    <t>Toàn xã</t>
  </si>
  <si>
    <t>Sân vận động xã …</t>
  </si>
  <si>
    <t>Số người ở nơi khác tham gia lao động tại các Khu công nghiệp, cụm công nghiệp và công ty phụ trợ</t>
  </si>
  <si>
    <t>Số ngày tạm trú bình quân</t>
  </si>
  <si>
    <t>Dân số
quy đổi</t>
  </si>
  <si>
    <t>Khách nội địa</t>
  </si>
  <si>
    <t>Thôn/ấp/xóm</t>
  </si>
  <si>
    <t>Số hộ nghèo</t>
  </si>
  <si>
    <t>Thư viện</t>
  </si>
  <si>
    <t>Thư viện …</t>
  </si>
  <si>
    <t>Bảo tàng</t>
  </si>
  <si>
    <t>Bảo tàng …</t>
  </si>
  <si>
    <t>Trung tâm văn hóa</t>
  </si>
  <si>
    <t>Nhà hát …</t>
  </si>
  <si>
    <t>Quảng trường …</t>
  </si>
  <si>
    <t>Rạp chiếu phim</t>
  </si>
  <si>
    <t>Trung tâm hội nghị …</t>
  </si>
  <si>
    <t>câu lạc bộ …</t>
  </si>
  <si>
    <t>Nhà văn hóa</t>
  </si>
  <si>
    <t>Tượng đài</t>
  </si>
  <si>
    <t>Công trình vui chơi, giải trí</t>
  </si>
  <si>
    <t>Di tích lịch sử, văn hóa</t>
  </si>
  <si>
    <t>Công trình văn hóa</t>
  </si>
  <si>
    <r>
      <t xml:space="preserve">Diện tích </t>
    </r>
    <r>
      <rPr>
        <sz val="13"/>
        <color theme="1"/>
        <rFont val="Times New Roman"/>
        <family val="1"/>
      </rPr>
      <t>(m²)</t>
    </r>
  </si>
  <si>
    <t>PHÒNG VĂN HÓA THÔNG TIN</t>
  </si>
  <si>
    <t>BIỂU 10: DANH MỤC CÁC CÔNG TRÌNH VĂN HÓA KHU VỰC DỰ KIẾN THÀNH LẬP THỊ TRẤN THUỘC ... NĂM 20..</t>
  </si>
  <si>
    <t>Tổng số hộ
(hộ)</t>
  </si>
  <si>
    <t>Tổng số hộ sử dụng nước máy
(hộ)</t>
  </si>
  <si>
    <t>Tỷ lệ sử dụng nước sạch
(%)</t>
  </si>
  <si>
    <t>Tổng cộng</t>
  </si>
  <si>
    <t>Tổng số nhà (Nhà)</t>
  </si>
  <si>
    <t>Tổng số nhà kiên cố
(Nhà)</t>
  </si>
  <si>
    <t>Tổng số nhà bán kiên cố (Nhà)</t>
  </si>
  <si>
    <t>Tổng số nhà kiên cố, bán kiên cố (Nhà)</t>
  </si>
  <si>
    <t>Tỷ lệ nhà kiên cố, bán kiên cố (%)</t>
  </si>
  <si>
    <t>Diên tích sàn nhà ở
(m² sàn)</t>
  </si>
  <si>
    <t>PHÒNG QUẢN LÝ ĐÔ THỊ/KINH TẾ - HẠ TẦNG</t>
  </si>
  <si>
    <t>PHÒNG QUẢN LÝ ĐÔ THỊ/KINH - TẾ HẠ TẦNG</t>
  </si>
  <si>
    <t>BIỂU 15: THỐNG KÊ SỐ LƯỢNG, CHẤT LƯỢNG CÁN BỘ, CÔNG CHỨC, ĐẠI BIỂU HĐND KHU VỰC 
DỰ KIẾN THÀNH LẬP THỊ TRẤN THUỘC ... NĂM 20..</t>
  </si>
  <si>
    <t>BIỂU 11: THỐNG KÊ NHÀ Ở KHU VỰC DỰ KIẾN THÀNH LẬP THỊ TRẤN THUỘC ... NĂM 20..</t>
  </si>
  <si>
    <t>BIỂU 13: THỐNG KÊ SẢN LƯỢNG ĐIỆN TIÊU THỤ KHU VỰC DỰ KIẾN THÀNH LẬP THỊ TRẤN THUỘC ... NĂM 20..</t>
  </si>
  <si>
    <t>BIỂU 14: HIỆN TRẠNG CUNG CẤP NƯỚC SẠCH, HỢP VỆ SINH KHU VỰC DỰ KIẾN THÀNH LẬP THỊ TRẤN THUỘC …NĂM 20...
TRÊN ĐỊA BÀN THÀNH PHỐ NĂM 2018</t>
  </si>
  <si>
    <t>TÊN BIỂU</t>
  </si>
  <si>
    <t>CƠ QUAN XÁC NHẬN</t>
  </si>
  <si>
    <t>BIỂU MẪU THÀNH LÂP THỊ TRẤN</t>
  </si>
  <si>
    <t>PHÒNG KINH TẾ - HẠ TẦNG</t>
  </si>
  <si>
    <t>Xã ….</t>
  </si>
  <si>
    <t>Tổng giá trị sản xuất</t>
  </si>
  <si>
    <t>Tổng giá trị sản xuất ngành công nghiệp - xây dựng</t>
  </si>
  <si>
    <t>Tổng giá trị sản xuất ngành thương mại - dịch vụ</t>
  </si>
  <si>
    <t>Đơn vị hành chính</t>
  </si>
  <si>
    <t>Sân bóng đá …</t>
  </si>
  <si>
    <t>m²</t>
  </si>
  <si>
    <t>Diện tích đất xây xanh bao gồm: các cây xanh sử dụng công cộng (quảng trường, công viên, vườn hoa, vườn dạo…, tính cả diện tích mặt nước nằm trong khuôn viên các công trình này và diện tích đất sử dụng cho các mục đích luyện tập thể dục, thể thao, vui chơi, giải trí, thư giãn ...); đất câu xanh đường phố tính từ tuyến đường cấp phân khu vực trở lên (cây xanh thảm cỏ trồng trong phạm vi chỉ giới đường đỏ); không tính đất cây xanh chuyên dụng và diện tích đất tại các khu vực cơ quan, xí nghiệp.
- Diện tích mặt nước nằm trong khuôn viên các công viên, vườn hoa, khi quy đổi ra chỉ tiêu đất xây xanh tính trên người không chiếm quá 50% so với tổng chỉ tiêu diện tích đất xây xanh công cộng khu vực nội thành, nội thị.</t>
  </si>
  <si>
    <t>Công viên, vườn hoa….</t>
  </si>
  <si>
    <t>Đất cây xanh giao thông</t>
  </si>
  <si>
    <t>Đất cây xanh tại trường ….</t>
  </si>
  <si>
    <t>Đất cây xanh nhà văn hóa, sân TDTT</t>
  </si>
  <si>
    <t>Đất cây xanh trụ sở cơ quan</t>
  </si>
  <si>
    <t>Mặt cắt đường</t>
  </si>
  <si>
    <t>Đường phố chính</t>
  </si>
  <si>
    <t xml:space="preserve">Đường khu nhà ở, ngõ xóm </t>
  </si>
  <si>
    <t>Xã  …</t>
  </si>
  <si>
    <t>Tổng chiều dài (m)</t>
  </si>
  <si>
    <t>Tổng chiều dài  tuyến đường được chiếu sáng (m)</t>
  </si>
  <si>
    <t>Tỷ lệ đường được chiếu sáng
(%)</t>
  </si>
  <si>
    <t>Số hộ sử dụng nước sạch, hợp vệ sinh</t>
  </si>
  <si>
    <t>Cao đẳng</t>
  </si>
  <si>
    <t>Xã Long Giao</t>
  </si>
  <si>
    <t>Năm 2019</t>
  </si>
  <si>
    <t>Xã Nhân Nghĩa</t>
  </si>
  <si>
    <t>Xã Xuân Quế</t>
  </si>
  <si>
    <t>Xã Sông Nhạn</t>
  </si>
  <si>
    <t>Xã Thừa Đức</t>
  </si>
  <si>
    <t>Xã Xuân Đường</t>
  </si>
  <si>
    <t>Xã Xuân Mỹ</t>
  </si>
  <si>
    <t>Xã Xuân Bảo</t>
  </si>
  <si>
    <t>Xã Bảo Bình</t>
  </si>
  <si>
    <t>Xã Xuân Đông</t>
  </si>
  <si>
    <t>Xã Xuân Tây</t>
  </si>
  <si>
    <t>Xã Sông Ray</t>
  </si>
  <si>
    <t>Xã Lâm San</t>
  </si>
  <si>
    <t>Công thức tính</t>
  </si>
  <si>
    <t>Tổng số lượt người</t>
  </si>
  <si>
    <t>Trung tâm GDNN - GDTX huyện</t>
  </si>
  <si>
    <t>Tổng giá trị sản xuất ngành nông - lâm - ngư nghiệp</t>
  </si>
  <si>
    <t>Dư</t>
  </si>
  <si>
    <t>Công trình thể thao</t>
  </si>
  <si>
    <t>1.1.1</t>
  </si>
  <si>
    <t>Đất trồng lúa</t>
  </si>
  <si>
    <t>Đất trồng cây hàng năm khác</t>
  </si>
  <si>
    <t>1.1.2</t>
  </si>
  <si>
    <t>Đất trồng cây lâu năm</t>
  </si>
  <si>
    <t>Đất lâm nghiệp</t>
  </si>
  <si>
    <t>Đất rừng sản xuất</t>
  </si>
  <si>
    <t>Đất rừng phòng hộ</t>
  </si>
  <si>
    <t>Đất nông nghiệp khác</t>
  </si>
  <si>
    <t>Đất ở</t>
  </si>
  <si>
    <t>Đất chuyên dùng</t>
  </si>
  <si>
    <t>Đất xây dựng trụ sở cơ quan</t>
  </si>
  <si>
    <t>Đất xây dựng công trình sự nghiệp</t>
  </si>
  <si>
    <t>Đất phi nông nghiệp khác</t>
  </si>
  <si>
    <t>Nguồn theo số liệu của công an huyện cẩm mỹ cấp cho đề án phân loại đô thi</t>
  </si>
  <si>
    <t>Đất trồng cây hàng năm</t>
  </si>
  <si>
    <t>Đất sản xuất nông nghiệp</t>
  </si>
  <si>
    <t>Đất sản xuất, kinh doanh phi nông nghiệp</t>
  </si>
  <si>
    <t>Đất nghĩa trang, nghĩa địa</t>
  </si>
  <si>
    <t>Trạm y tế xã</t>
  </si>
  <si>
    <t>Đoạn 1</t>
  </si>
  <si>
    <t>Đoạn 2</t>
  </si>
  <si>
    <t>Loại đất</t>
  </si>
  <si>
    <t>Nhóm đất nông nghiệp</t>
  </si>
  <si>
    <t>1.1.1.1</t>
  </si>
  <si>
    <t>1.1.1.2</t>
  </si>
  <si>
    <t>1.2.1</t>
  </si>
  <si>
    <t>1.2.2</t>
  </si>
  <si>
    <t>1.2.3</t>
  </si>
  <si>
    <t>Đất rừng đặc dụng</t>
  </si>
  <si>
    <t>Đất nuôi trồng thuỷ sản</t>
  </si>
  <si>
    <t>Đất làm muối</t>
  </si>
  <si>
    <t>Nhóm đất phi nông nghiệp</t>
  </si>
  <si>
    <t>2.1.1</t>
  </si>
  <si>
    <t>Đất ở tại nông thôn</t>
  </si>
  <si>
    <t>2.1.2</t>
  </si>
  <si>
    <t>Đất ở tại đô thị</t>
  </si>
  <si>
    <t>2.2.1</t>
  </si>
  <si>
    <t>2.2.2</t>
  </si>
  <si>
    <t>2.2.3</t>
  </si>
  <si>
    <t>2.2.4</t>
  </si>
  <si>
    <t>2.2.5</t>
  </si>
  <si>
    <t>Đất sử dụng vào mục đích công cộng</t>
  </si>
  <si>
    <t>Nhóm đất chưa sử dụng</t>
  </si>
  <si>
    <t xml:space="preserve">Tổng </t>
  </si>
  <si>
    <t>Đồng Hỷ, ngày …. tháng …. năm 2021</t>
  </si>
  <si>
    <t>Năm 2020</t>
  </si>
  <si>
    <t>Sinh viên các trường đại học, cao đẳng</t>
  </si>
  <si>
    <t>Lực lượng vũ trang không đăng ký thường trú</t>
  </si>
  <si>
    <t>Khách du lịch, khách đến công tác hội nghị hội thảo</t>
  </si>
  <si>
    <t>Lực lượng bộ đội, quân nhân chuyên nghiệp,...</t>
  </si>
  <si>
    <t>Lực lương công an, cán bộ,.. công tác tại địa phương không đăng ký thường trú</t>
  </si>
  <si>
    <t>Cán bộ, chiến sĩ, dân quân tự vệ,… thuộc các huyện đến huấn luyện, tập huấn hàng năm</t>
  </si>
  <si>
    <t>Lao động tạm trú khu vực nội thị dự kiến
(KCN, công ty, nhà máy, doanh nghiệp tư nhân,…)</t>
  </si>
  <si>
    <t>Khu, cụm công nghiệp</t>
  </si>
  <si>
    <t>Nhà máy, doanh nghiệp</t>
  </si>
  <si>
    <t xml:space="preserve">Khách du lịch, tham gia lễ hội... </t>
  </si>
  <si>
    <t>Khách du lịch, tham gia lễ hội... tạm trú</t>
  </si>
  <si>
    <t>Khách đoàn đến tham quan, công tác, dự hội nghị hội thảo</t>
  </si>
  <si>
    <t>Khách quốc tế</t>
  </si>
  <si>
    <t>Các trường hợp khác</t>
  </si>
  <si>
    <t>Quảng trường</t>
  </si>
  <si>
    <t>Khu cây xanh...</t>
  </si>
  <si>
    <t>Diện tích mặt nước quy đổi</t>
  </si>
  <si>
    <t>-</t>
  </si>
  <si>
    <t xml:space="preserve">PHÒNG VĂN HÓA VÀ THÔNG TIN </t>
  </si>
  <si>
    <r>
      <t xml:space="preserve">Tỷ lệ hộ dùng nước sạch, hợp vệ sinh </t>
    </r>
    <r>
      <rPr>
        <sz val="13"/>
        <rFont val="Times New Roman"/>
        <family val="1"/>
      </rPr>
      <t>(%)</t>
    </r>
  </si>
  <si>
    <r>
      <t xml:space="preserve">Tỷ lệ CTR được xử lý </t>
    </r>
    <r>
      <rPr>
        <i/>
        <sz val="13"/>
        <rFont val="Times New Roman"/>
        <family val="1"/>
      </rPr>
      <t>(%)</t>
    </r>
  </si>
  <si>
    <r>
      <t xml:space="preserve">Tỷ lệ CTR 
được thu gom
</t>
    </r>
    <r>
      <rPr>
        <i/>
        <sz val="13"/>
        <rFont val="Times New Roman"/>
        <family val="1"/>
      </rPr>
      <t>(%)</t>
    </r>
  </si>
  <si>
    <r>
      <t xml:space="preserve">Tổng lượng CTR được xử lý 
</t>
    </r>
    <r>
      <rPr>
        <i/>
        <sz val="13"/>
        <rFont val="Times New Roman"/>
        <family val="1"/>
      </rPr>
      <t>(tấn/năm)</t>
    </r>
  </si>
  <si>
    <r>
      <t xml:space="preserve"> Tổng lượng CTR được thu gom 
</t>
    </r>
    <r>
      <rPr>
        <i/>
        <sz val="13"/>
        <rFont val="Times New Roman"/>
        <family val="1"/>
      </rPr>
      <t>(tấn/năm)</t>
    </r>
    <r>
      <rPr>
        <b/>
        <sz val="13"/>
        <rFont val="Times New Roman"/>
        <family val="1"/>
      </rPr>
      <t xml:space="preserve"> </t>
    </r>
  </si>
  <si>
    <r>
      <t xml:space="preserve">  Tổng lượng CTR phát sinh
</t>
    </r>
    <r>
      <rPr>
        <i/>
        <sz val="13"/>
        <rFont val="Times New Roman"/>
        <family val="1"/>
      </rPr>
      <t>(tấn/năm)</t>
    </r>
    <r>
      <rPr>
        <b/>
        <sz val="13"/>
        <rFont val="Times New Roman"/>
        <family val="1"/>
      </rPr>
      <t xml:space="preserve"> </t>
    </r>
  </si>
  <si>
    <t>Sản lượng điện sử dụng/người/năm</t>
  </si>
  <si>
    <r>
      <t xml:space="preserve">Diện tích đất giao thông 
</t>
    </r>
    <r>
      <rPr>
        <i/>
        <sz val="13"/>
        <color theme="1"/>
        <rFont val="Times New Roman"/>
        <family val="1"/>
      </rPr>
      <t>(m</t>
    </r>
    <r>
      <rPr>
        <i/>
        <vertAlign val="superscript"/>
        <sz val="13"/>
        <color theme="1"/>
        <rFont val="Times New Roman"/>
        <family val="1"/>
      </rPr>
      <t>2</t>
    </r>
    <r>
      <rPr>
        <i/>
        <sz val="13"/>
        <color theme="1"/>
        <rFont val="Times New Roman"/>
        <family val="1"/>
      </rPr>
      <t>)</t>
    </r>
  </si>
  <si>
    <r>
      <t xml:space="preserve">Chiều dài 
</t>
    </r>
    <r>
      <rPr>
        <i/>
        <sz val="13"/>
        <color theme="1"/>
        <rFont val="Times New Roman"/>
        <family val="1"/>
      </rPr>
      <t>(m)</t>
    </r>
  </si>
  <si>
    <r>
      <t xml:space="preserve">Chỉ giới đường đỏ
 </t>
    </r>
    <r>
      <rPr>
        <i/>
        <sz val="13"/>
        <color theme="1"/>
        <rFont val="Times New Roman"/>
        <family val="1"/>
      </rPr>
      <t>(m)</t>
    </r>
  </si>
  <si>
    <r>
      <t xml:space="preserve">Bề rộng đường 
</t>
    </r>
    <r>
      <rPr>
        <i/>
        <sz val="13"/>
        <color theme="1"/>
        <rFont val="Times New Roman"/>
        <family val="1"/>
      </rPr>
      <t>(m)</t>
    </r>
  </si>
  <si>
    <r>
      <t xml:space="preserve">Tỷ lệ hộ nghèo </t>
    </r>
    <r>
      <rPr>
        <i/>
        <sz val="13"/>
        <color theme="1"/>
        <rFont val="Times New Roman"/>
        <family val="1"/>
      </rPr>
      <t>(%)</t>
    </r>
  </si>
  <si>
    <r>
      <t xml:space="preserve">Tỷ lệ bình quân 3 năm
</t>
    </r>
    <r>
      <rPr>
        <i/>
        <sz val="13"/>
        <color theme="1"/>
        <rFont val="Times New Roman"/>
        <family val="1"/>
      </rPr>
      <t>(%)</t>
    </r>
  </si>
  <si>
    <t>ỦY BAN NHÂN DÂN</t>
  </si>
  <si>
    <t>Stt</t>
  </si>
  <si>
    <t>Diện tích tự nhiên</t>
  </si>
  <si>
    <t>Đã được công nhận là đô thị loại IV hoặc loại V; hoặc khu vực dự kiến thành lập thị trấn đã được phân loại đạt tiêu chí của đô thị loại IV hoặc loại V</t>
  </si>
  <si>
    <t>4.3</t>
  </si>
  <si>
    <t>(Theo Nghị quyết số 1211/2016/UBTVQH13 ngày 25 tháng 5 năm 2016 của Ủy ban Thường vụ Quốc hội về tiêu chuẩn đơn vị hành chính và phân loại đơn vị hành chính)</t>
  </si>
  <si>
    <t>PHÒNG TÀI CHÍNH- KẾ HOẠCH</t>
  </si>
  <si>
    <r>
      <t xml:space="preserve">Dân số tạm trú quy đổi
</t>
    </r>
    <r>
      <rPr>
        <i/>
        <sz val="12"/>
        <color theme="1"/>
        <rFont val="Times New Roman"/>
        <family val="1"/>
      </rPr>
      <t>(Người)</t>
    </r>
  </si>
  <si>
    <r>
      <t xml:space="preserve">Dân số 
thường trú
</t>
    </r>
    <r>
      <rPr>
        <i/>
        <sz val="12"/>
        <color theme="1"/>
        <rFont val="Times New Roman"/>
        <family val="1"/>
      </rPr>
      <t>(Người)</t>
    </r>
  </si>
  <si>
    <r>
      <t xml:space="preserve">Tổng dân số
</t>
    </r>
    <r>
      <rPr>
        <i/>
        <sz val="12"/>
        <color theme="1"/>
        <rFont val="Times New Roman"/>
        <family val="1"/>
      </rPr>
      <t>(Người)</t>
    </r>
  </si>
  <si>
    <t>Diện tích
(m²)</t>
  </si>
  <si>
    <t>Diện tích
(m2)</t>
  </si>
  <si>
    <r>
      <t xml:space="preserve">Diện tích
</t>
    </r>
    <r>
      <rPr>
        <i/>
        <sz val="13"/>
        <rFont val="Times New Roman"/>
        <family val="1"/>
      </rPr>
      <t>(m</t>
    </r>
    <r>
      <rPr>
        <i/>
        <vertAlign val="superscript"/>
        <sz val="13"/>
        <rFont val="Times New Roman"/>
        <family val="1"/>
      </rPr>
      <t>2</t>
    </r>
    <r>
      <rPr>
        <i/>
        <sz val="13"/>
        <rFont val="Times New Roman"/>
        <family val="1"/>
      </rPr>
      <t>)</t>
    </r>
  </si>
  <si>
    <r>
      <t xml:space="preserve">Diện tích
</t>
    </r>
    <r>
      <rPr>
        <i/>
        <sz val="13"/>
        <color theme="1"/>
        <rFont val="Times New Roman"/>
        <family val="1"/>
      </rPr>
      <t>(m²)</t>
    </r>
  </si>
  <si>
    <t>Đia điểm</t>
  </si>
  <si>
    <r>
      <t xml:space="preserve">Điện sinh hoạt
</t>
    </r>
    <r>
      <rPr>
        <i/>
        <sz val="13"/>
        <color theme="1"/>
        <rFont val="Times New Roman"/>
        <family val="1"/>
      </rPr>
      <t>(Kwh/năm)</t>
    </r>
  </si>
  <si>
    <t>UBND HUYỆN PHÚ LỘC</t>
  </si>
  <si>
    <t>Phú Lộc, ngày …. tháng …. năm 2022</t>
  </si>
  <si>
    <t>BIỂU 01: THỐNG KÊ CƠ CẤU SỬ DỤNG ĐẤT KHU VỰC DỰ KIẾN THÀNH LẬP THỊ TRẤN LA SƠN NĂM 2021</t>
  </si>
  <si>
    <t>BIỂU 02: THỐNG KÊ DÂN SỐ KHU VỰC DỰ KIẾN THÀNH LẬP THỊ TRẤN LA SƠN NĂM 2021</t>
  </si>
  <si>
    <t>PHÒNG TÀI CHÍNH - KẾ HOẠCH</t>
  </si>
  <si>
    <t>PHÒNG LAO ĐỘNG - THƯƠNG BINH VÀ XÃ HỘI</t>
  </si>
  <si>
    <t>BIỂU 05: THỐNG KÊ CƠ CẤU LAO ĐỘNG KHU VỰC DỰ KIẾN THÀNH LẬP THỊ TRẤN LA SƠN NĂM 2021</t>
  </si>
  <si>
    <t>BIỂU 06: THỐNG KÊ CÁC CƠ SỞ GIÁO DỤC KHU VỰC DỰ KIẾN THÀNH LẬP THỊ TRẤN LA SƠN NĂM 2021</t>
  </si>
  <si>
    <t>BIỂU 2A: THỐNG KÊ DÂN SỐ TẠM TRÚ KHU VỰC DỰ KIẾN THÀNH LẬP THỊ TRẤN LA SƠN NĂM 2021</t>
  </si>
  <si>
    <t>BIỂU 07: THỐNG KÊ HỆ THỐNG Y TẾ KHU VỰC DỰ KIẾN THÀNH LẬP THỊ TRẤN LA SƠN NĂM 2021</t>
  </si>
  <si>
    <t>BIỂU 08: THỐNG KÊ CÁC CÔNG TRÌNH VĂN HÓA, THỂ DỤC THỂ THAO KHU VỰC DỰ KIẾN THÀNH LẬP THỊ TRẤN LA SƠN NĂM 2021</t>
  </si>
  <si>
    <t>BIỂU 09: THỐNG KÊ CÁC CÔNG TRÌNH THƯƠNG MẠI DỊCH VỤ KHU VỰC DỰ KIẾN THÀNH LẬP THỊ TRẤN LA SƠN NĂM 2021</t>
  </si>
  <si>
    <t>BIỂU 10: THỐNG KÊ DIỆN TÍCH ĐẤT CÂY XANH SỬ DỤNG CÔNG CỘNG KHU VỰC DỰ KIẾN THÀNH LẬP THỊ TRẤN LA SƠN NĂM 2021</t>
  </si>
  <si>
    <t>BIỂU 10: THỐNG KÊ HỆ THỐNG ĐƯỜNG GIAO THÔNG KHU VỰC DỰ KIẾN THÀNH LẬP THỊ TRẤN LA SƠN NĂM 2021</t>
  </si>
  <si>
    <t>BIỂU 11: THỐNG KÊ SẢN LƯỢNG ĐIỆN SINH HOẠT KHU VỰC DỰ KIẾN THÀNH LẬP THỊ TRẤN LA SƠN NĂM 2021</t>
  </si>
  <si>
    <t>BIỂU 12: THỐNG KÊ CHIỀU DÀI ĐƯỜNG PHỐ CHÍNH ĐƯỢC CHIẾU SÁNG KHU VỰC DỰ KIẾN THÀNH LẬP THỊ TRẤN LA SƠN NĂM 2021</t>
  </si>
  <si>
    <t>BIỂU 13: THỐNG KÊ TỶ LỆ HỘ DÂN ĐƯỢC CẤP NƯỚC SẠCH, HỢP VỆ SINH KHU VỰC DỰ KIẾN THÀNH LẬP THỊ TRẤN LA SƠN NĂM 2021</t>
  </si>
  <si>
    <t>BIỂU 14: THỐNG KÊ TỶ LỆ CHẤT THẢI RẮN SINH HOẠT ĐƯỢC THU GOM KHU VỰC DỰ KIẾN THÀNH LẬP THỊ TRẤN LA SƠN NĂM 2021</t>
  </si>
  <si>
    <t>BIỂU 15: THỐNG KÊ SỐ LƯỢNG, TRÌNH ĐỘ CÁN BỘ, CÔNG CHỨC, ĐẠI BIỂU HĐND KHU VỰC DỰ KIẾN THÀNH LẬP THỊ TRẤN LA SƠN NĂM 2021</t>
  </si>
  <si>
    <r>
      <t>Km</t>
    </r>
    <r>
      <rPr>
        <vertAlign val="superscript"/>
        <sz val="13"/>
        <rFont val="Times New Roman"/>
        <family val="1"/>
      </rPr>
      <t>2</t>
    </r>
  </si>
  <si>
    <t>BẢNG ĐÁNH GIÁ TIÊU CHUẨN THÀNH LẬP THỊ TRẤN LA SƠN</t>
  </si>
  <si>
    <t>HUYỆN PHÚ LỘC</t>
  </si>
  <si>
    <t>Đất quốc phòng</t>
  </si>
  <si>
    <t>Đất an ninh</t>
  </si>
  <si>
    <t>2.2.6</t>
  </si>
  <si>
    <t>Đất cơ sở tôn giáo</t>
  </si>
  <si>
    <t>Đất tín ngưỡng</t>
  </si>
  <si>
    <t>Đất sông, ngòi, kênh, rạch, suối</t>
  </si>
  <si>
    <t>Đất có mặt nước chuyên dùng</t>
  </si>
  <si>
    <t xml:space="preserve">Đạt </t>
  </si>
  <si>
    <t>Là đô thị loại V tại Quyết định số 435/QĐ-UBND tỉnh Thừa Thiên Huế ngày 12 tháng 02 năm 2020</t>
  </si>
  <si>
    <t>Đạt bình quân của huyện (4,11%)</t>
  </si>
  <si>
    <t>Trường THCS Lộc Sơn</t>
  </si>
  <si>
    <t>Thôn La Sơn</t>
  </si>
  <si>
    <t>Trường tiểu học Lộc Sơn 1</t>
  </si>
  <si>
    <t>Cơ sơ chính</t>
  </si>
  <si>
    <t>Điểm trường lẻ</t>
  </si>
  <si>
    <t>Thôn An Sơn</t>
  </si>
  <si>
    <t>Trường tiểu học Lộc Sơn 2</t>
  </si>
  <si>
    <t>Trường mầm non Lộc Sơn</t>
  </si>
  <si>
    <t>Thôn Xuân Sơn</t>
  </si>
  <si>
    <t>Thôn Vinh Sơn</t>
  </si>
  <si>
    <t>Nhà văn hóa thôn An Sơn</t>
  </si>
  <si>
    <t>Nhà văn hóa thôn Xuân Sơn</t>
  </si>
  <si>
    <t>Bưu điện văn hóa xã Lộc Sơn</t>
  </si>
  <si>
    <t>Sân bóng đá Mini cỏ nhân tạo Long Phụng</t>
  </si>
  <si>
    <t>Sân bóng đá Mini cỏ nhân tạo Vitto</t>
  </si>
  <si>
    <t>Sân Bóng chuyền xã Lộc Sơn</t>
  </si>
  <si>
    <t xml:space="preserve">Sân Cầu lông Long Phụng </t>
  </si>
  <si>
    <t>Sân Cầu lông xã Lộc Sơn</t>
  </si>
  <si>
    <t>Xã Lộc Sơn</t>
  </si>
  <si>
    <t>BIỂU 04: THỐNG KÊ HỘ NGHÈO XÃ LỘC SƠN VÀ HUYỆN PHÚ LỘC GIAI ĐOẠN 2019 - 2021</t>
  </si>
  <si>
    <t>Huyện Phú Lộc</t>
  </si>
  <si>
    <t>Điện máy xanh</t>
  </si>
  <si>
    <t>Nhà nghỉ Như Ý</t>
  </si>
  <si>
    <t>Nhà hàng Nam Sơn</t>
  </si>
  <si>
    <t>Nhà hàng Bà Sửu</t>
  </si>
  <si>
    <t>Nhà hàng 24/7</t>
  </si>
  <si>
    <t>Ngân hàng Sacombank</t>
  </si>
  <si>
    <t>Đường quốc lộ, đường tỉnh</t>
  </si>
  <si>
    <t>Quốc lộ 1</t>
  </si>
  <si>
    <t>Xã Lộc Bổn</t>
  </si>
  <si>
    <t>Xã Lộc An</t>
  </si>
  <si>
    <t>Tỉnh lộ 14B</t>
  </si>
  <si>
    <t>Ngã ba La Sơn</t>
  </si>
  <si>
    <t>Trường thế hệ mới</t>
  </si>
  <si>
    <t>Trường Thế Hệ Mới</t>
  </si>
  <si>
    <t>Khe mồng</t>
  </si>
  <si>
    <t>Đoạn 3</t>
  </si>
  <si>
    <t>Xã Xuân Lộc</t>
  </si>
  <si>
    <t xml:space="preserve">Đường Sắt </t>
  </si>
  <si>
    <t>Xã Lộc Bổn</t>
  </si>
  <si>
    <t>Cầu Chợ Hôm</t>
  </si>
  <si>
    <t>Trục trung tâm đô thị mới La Sơn</t>
  </si>
  <si>
    <t>Đường vành đai phía đông</t>
  </si>
  <si>
    <t>Ql1 - Cầu Chợ Hôm</t>
  </si>
  <si>
    <t>Đường đê Hồ Truồi thôn Vinh Sơn</t>
  </si>
  <si>
    <t>Tỉnh Lộ 14B</t>
  </si>
  <si>
    <t>Sông chợ Hôm</t>
  </si>
  <si>
    <t>Nhà Ông Lặng</t>
  </si>
  <si>
    <t>Đường gió chiều (liên xã)</t>
  </si>
  <si>
    <t>Cầu kênh Lộc An</t>
  </si>
  <si>
    <t>Nhà ông Tuấn</t>
  </si>
  <si>
    <t>Đường La Sơn – Lộc Bổn (liên xã)</t>
  </si>
  <si>
    <t>Trạm Y tế</t>
  </si>
  <si>
    <t>Đường liên xóm (thôn Vinh Sơn)</t>
  </si>
  <si>
    <t>Nhà Bà Toàn</t>
  </si>
  <si>
    <t>Nhà Ông Phú</t>
  </si>
  <si>
    <t>Nhà Ông Anh</t>
  </si>
  <si>
    <t>Đường Vinh Sơn</t>
  </si>
  <si>
    <t>Cổng chào Vinh Sơn</t>
  </si>
  <si>
    <t>Nguyễn Huấn Sang</t>
  </si>
  <si>
    <t>Đường liên thôn (thôn Xuân Sơn)</t>
  </si>
  <si>
    <t>Nhà Ông Trình</t>
  </si>
  <si>
    <t>Cổng Chào 14B</t>
  </si>
  <si>
    <t>Nhà Ông Phú</t>
  </si>
  <si>
    <t>Nhà Ông Hai</t>
  </si>
  <si>
    <t>Nhà Ông Dương</t>
  </si>
  <si>
    <t>Đường xã La Sơn</t>
  </si>
  <si>
    <t>Nhà ông Tống Viết Quy</t>
  </si>
  <si>
    <t>Ông Ngô Văn Tình</t>
  </si>
  <si>
    <t>Đường liên xóm (thôn An Sơn)</t>
  </si>
  <si>
    <t>Nhà ông Uýnh</t>
  </si>
  <si>
    <t>Nhà Ông Ninh</t>
  </si>
  <si>
    <t>Nhà Bà Các</t>
  </si>
  <si>
    <t>Nhà Ông Hữu</t>
  </si>
  <si>
    <t>Trường Tiểu Hoc</t>
  </si>
  <si>
    <t>Nhà Bà Phố</t>
  </si>
  <si>
    <t>Đường liên xóm (thôn La Sơn)</t>
  </si>
  <si>
    <t>Nhà Ông Ít</t>
  </si>
  <si>
    <t>Nhà Bà Hồ</t>
  </si>
  <si>
    <t>Nhà Ông Sim</t>
  </si>
  <si>
    <t>HTX Bắc Sơn</t>
  </si>
  <si>
    <t>Đường liên xóm (thôn Xuân Sơn)</t>
  </si>
  <si>
    <t>Nhà Ông Tuyến</t>
  </si>
  <si>
    <t>Nhà Ông Chơn</t>
  </si>
  <si>
    <t>Nhà Ông Ánh</t>
  </si>
  <si>
    <t>Nhà ông Khang</t>
  </si>
  <si>
    <t>Nhà Ông Thành</t>
  </si>
  <si>
    <t>Nhà Ông Uyên</t>
  </si>
  <si>
    <t>Nhà Ông Đệ</t>
  </si>
  <si>
    <t>Nhà Ông Lộc</t>
  </si>
  <si>
    <t>Nhà Ông Ớt</t>
  </si>
  <si>
    <t>Nhà Ông Vê</t>
  </si>
  <si>
    <t>Nhà Ông Tưởng</t>
  </si>
  <si>
    <t>Nhà Ông Gà</t>
  </si>
  <si>
    <t>Nhà bà Toàn</t>
  </si>
  <si>
    <t>Nhà ông Giáp</t>
  </si>
  <si>
    <t>Nhà Bà Gái</t>
  </si>
  <si>
    <t>Nhà ông Hiền</t>
  </si>
  <si>
    <t>Nhà ông Vương</t>
  </si>
  <si>
    <t>Nhà ông Phúc</t>
  </si>
  <si>
    <t>Nhà Ông Lự</t>
  </si>
  <si>
    <t>Nhà ông Công</t>
  </si>
  <si>
    <t>Nhà Ông Phiếu</t>
  </si>
  <si>
    <t>Nhà Ông Trình</t>
  </si>
  <si>
    <t>Nhà Ông Hang</t>
  </si>
  <si>
    <t>Nhà Ông Cho</t>
  </si>
  <si>
    <t>Nhà Ông Hứa</t>
  </si>
  <si>
    <t>Nhà Ông Phúc</t>
  </si>
  <si>
    <t>Nhà Ông Thiệp</t>
  </si>
  <si>
    <t>Nhà Ông Cổn</t>
  </si>
  <si>
    <t>Kênh Hồ Truồi</t>
  </si>
  <si>
    <t>Nhà ông Đến</t>
  </si>
  <si>
    <t>Cầu La Sơn</t>
  </si>
  <si>
    <t>Đập Đầm</t>
  </si>
  <si>
    <t>Nhà Ông Đẳng</t>
  </si>
  <si>
    <t>Nhà Ông Lợn</t>
  </si>
  <si>
    <t>Nhà ông Lịch</t>
  </si>
  <si>
    <t>Nhà Ông Hòa</t>
  </si>
  <si>
    <t>Nhà Ông Lãm</t>
  </si>
  <si>
    <t>Kênh thủy lợi</t>
  </si>
  <si>
    <t>Trường Tiểu Học</t>
  </si>
  <si>
    <t>Nhà Ông Chuyên</t>
  </si>
  <si>
    <t>Nhà Ông Toàn</t>
  </si>
  <si>
    <t>Nhà Ông Châu</t>
  </si>
  <si>
    <t>Nhà Ông Thi</t>
  </si>
  <si>
    <t>Nhà Ông Hoa</t>
  </si>
  <si>
    <t>Nhà Ông Cần</t>
  </si>
  <si>
    <t>Nhà Bà Dưa</t>
  </si>
  <si>
    <t>Nhà Ông Lại</t>
  </si>
  <si>
    <t>Nhà Ông Minh</t>
  </si>
  <si>
    <t>Nhà Ông Chuối</t>
  </si>
  <si>
    <t>Nhà Ông Kha</t>
  </si>
  <si>
    <t>Nhà Ông Lự</t>
  </si>
  <si>
    <t>Nhà Bà Thu</t>
  </si>
  <si>
    <t>Nhà Bà Thẻo</t>
  </si>
  <si>
    <t>Nhà ông Phước</t>
  </si>
  <si>
    <t>Nhà ông Hoạt</t>
  </si>
  <si>
    <t>Nhà Ông Cát</t>
  </si>
  <si>
    <t>Nhà Ông Chường</t>
  </si>
  <si>
    <t>Nhà ông Teo</t>
  </si>
  <si>
    <t>Nhà Ông Cường</t>
  </si>
  <si>
    <t>Nhà ông Quơ</t>
  </si>
  <si>
    <t>Nhà ông Quýt</t>
  </si>
  <si>
    <t>Nhà ông Mậu</t>
  </si>
  <si>
    <t>Nhà Bà Huyền</t>
  </si>
  <si>
    <t>Nhà Ô Hường</t>
  </si>
  <si>
    <t xml:space="preserve"> Quốc Lộ 1A</t>
  </si>
  <si>
    <t>Nhà Ô Hiệp</t>
  </si>
  <si>
    <t>Nhà Ông Lẹt</t>
  </si>
  <si>
    <t>Nhà Ông Bống</t>
  </si>
  <si>
    <t>Nhà Ông Bỉnh</t>
  </si>
  <si>
    <t>Nhà Ông Tranh</t>
  </si>
  <si>
    <t>Hồ Bơi</t>
  </si>
  <si>
    <t xml:space="preserve"> Tỉnh lộ 14B</t>
  </si>
  <si>
    <t>Nhà Ông Nhật</t>
  </si>
  <si>
    <t xml:space="preserve"> Nhà Ông Phách</t>
  </si>
  <si>
    <t>Nhà Ông Đại</t>
  </si>
  <si>
    <t xml:space="preserve"> Trường Hà Châu</t>
  </si>
  <si>
    <t>Nhà ông Dũng</t>
  </si>
  <si>
    <t xml:space="preserve"> Nhà Bà Hồng</t>
  </si>
  <si>
    <t>Nhà Ông Miêu</t>
  </si>
  <si>
    <t xml:space="preserve"> Nhà Ông Dương</t>
  </si>
  <si>
    <t>Nhà Ông Truyền</t>
  </si>
  <si>
    <t xml:space="preserve"> Nhà Bà Toàn</t>
  </si>
  <si>
    <t xml:space="preserve"> Kênh Hồ Truồi</t>
  </si>
  <si>
    <t>Nhà ông Quốc</t>
  </si>
  <si>
    <t>Nhà Ông Kha</t>
  </si>
  <si>
    <t>Nhà bà Bê</t>
  </si>
  <si>
    <t>Nhà Ông Phách</t>
  </si>
  <si>
    <t>Nhà Ông Long</t>
  </si>
  <si>
    <t>Nhà Ông Tiên</t>
  </si>
  <si>
    <t xml:space="preserve"> Nhà Ông Kiệm</t>
  </si>
  <si>
    <t>Nhà Bà Dóc</t>
  </si>
  <si>
    <t xml:space="preserve"> Nhà Ông Khứ</t>
  </si>
  <si>
    <t>Nhà Ông Lô</t>
  </si>
  <si>
    <t>Nhà Ông Yêm</t>
  </si>
  <si>
    <t>ĐIỆN LỰC HUYỆN PHÚ LỘC</t>
  </si>
  <si>
    <t>Năm 2021</t>
  </si>
  <si>
    <t>BIỂU 03: THỐNG KÊ THU CHI NGÂN SÁCH VÀ CƠ CẤU KINH TẾ KHU VỰC DỰ KIẾN THÀNH LẬP THỊ TRẤN LA SƠN GIAI ĐOẠN 2019 - 2021</t>
  </si>
  <si>
    <t>Chợ La Sơn</t>
  </si>
  <si>
    <t>Tiêu chuẩn đánh giá</t>
  </si>
  <si>
    <t>BIỂU 01: THỐNG KÊ CƠ CẤU SỬ DỤNG ĐẤT KHU VỰC DỰ KIẾN THÀNH LẬP
THỊ TRẤN LA SƠN NĂM 2021</t>
  </si>
  <si>
    <t>BIỂU 03: THỐNG KÊ THU CHI NGÂN SÁCH KHU VỰC DỰ KIẾN THÀNH LẬP THỊ TRẤN LA SƠN GIAI ĐOẠN 2019 - 2021</t>
  </si>
  <si>
    <t>BIỂU 06: THỐNG KÊ CÁC CƠ SỞ GIÁO DỤC KHU VỰC DỰ KIẾN 
THÀNH LẬP THỊ TRẤN LA SƠN NĂM 2021</t>
  </si>
  <si>
    <t>BIỂU 07: THỐNG KÊ HỆ THỐNG Y TẾ KHU VỰC DỰ KIẾN THÀNH LẬP
THỊ TRẤN LA SƠN NĂM 2021</t>
  </si>
  <si>
    <t>Đường tỉnh 14B</t>
  </si>
  <si>
    <t>Đường cao tốc La Sơn</t>
  </si>
  <si>
    <t>xã Lộc Sơn</t>
  </si>
  <si>
    <t>đang được hoàn thiện</t>
  </si>
  <si>
    <t>BIỂU 11: THỐNG KÊ SẢN LƯỢNG ĐIỆN SINH HOẠT KHU VỰC DỰ KIẾN 
THÀNH LẬP THỊ TRẤN LA SƠN NĂM 2021</t>
  </si>
  <si>
    <t>BIỂU 14: THỐNG KÊ TỶ LỆ CHẤT THẢI RẮN SINH HOẠT ĐƯỢC THU GOM KHU VỰC 
DỰ KIẾN THÀNH LẬP THỊ TRẤN LA SƠN NĂM 2021</t>
  </si>
  <si>
    <t>BIỂU 15: THỐNG KÊ SỐ LƯỢNG, TRÌNH ĐỘ CÁN BỘ, CÔNG CHỨC, ĐẠI BIỂU HĐND KHU VỰC 
DỰ KIẾN THÀNH LẬP THỊ TRẤN LA SƠN NĂM 2021</t>
  </si>
  <si>
    <t>VĂN PHÒNG HĐND VÀ UBND</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</si>
</sst>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6" formatCode="&quot;$&quot;#,##0_);[Red]\(&quot;$&quot;#,##0\)"/>
    <numFmt numFmtId="41" formatCode="_(* #,##0_);_(* \(#,##0\);_(* &quot;-&quot;_);_(@_)"/>
    <numFmt numFmtId="43" formatCode="_(* #,##0.00_);_(* \(#,##0.00\);_(* &quot;-&quot;??_);_(@_)"/>
    <numFmt numFmtId="164" formatCode="_-* #,##0.00\ _₫_-;\-* #,##0.00\ _₫_-;_-* &quot;-&quot;??\ _₫_-;_-@_-"/>
    <numFmt numFmtId="165" formatCode="&quot;$&quot;#,##0;[Red]\-&quot;$&quot;#,##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_(* #,##0_);_(* \(#,##0\);_(* &quot;-&quot;??_);_(@_)"/>
    <numFmt numFmtId="171" formatCode="#,##0.0"/>
    <numFmt numFmtId="172" formatCode="0.000"/>
    <numFmt numFmtId="173" formatCode="#.##0"/>
    <numFmt numFmtId="174" formatCode="00.000"/>
    <numFmt numFmtId="175" formatCode="&quot;?&quot;#,##0;&quot;?&quot;\-#,##0"/>
    <numFmt numFmtId="176" formatCode="###\ ###\ ###."/>
    <numFmt numFmtId="177" formatCode="\$#,##0\ ;\(\$#,##0\)"/>
    <numFmt numFmtId="178" formatCode="0#############"/>
    <numFmt numFmtId="179" formatCode="&quot;\&quot;#,##0;[Red]&quot;\&quot;&quot;\&quot;\-#,##0"/>
    <numFmt numFmtId="180" formatCode="&quot;\&quot;#,##0.00;[Red]&quot;\&quot;&quot;\&quot;&quot;\&quot;&quot;\&quot;&quot;\&quot;&quot;\&quot;\-#,##0.00"/>
    <numFmt numFmtId="181" formatCode="&quot;\&quot;#,##0.00;[Red]&quot;\&quot;\-#,##0.00"/>
    <numFmt numFmtId="182" formatCode="&quot;\&quot;#,##0;[Red]&quot;\&quot;\-#,##0"/>
    <numFmt numFmtId="183" formatCode="_(* #,##0.0_);_(* \(#,##0.0\);_(* &quot;-&quot;??_);_(@_)"/>
    <numFmt numFmtId="184" formatCode="#,##0.000"/>
    <numFmt numFmtId="185" formatCode="#,##0.00;[Red]#,##0.00"/>
    <numFmt numFmtId="186" formatCode="0.0"/>
    <numFmt numFmtId="187" formatCode="#,##0;[Red]#,##0"/>
    <numFmt numFmtId="188" formatCode="#,##0\ ;&quot; (&quot;#,##0\);&quot; -&quot;#\ ;@\ "/>
    <numFmt numFmtId="189" formatCode="#,##0.0;[Red]#,##0.0"/>
    <numFmt numFmtId="190" formatCode="_(* #,##0.000_);_(* \(#,##0.000\);_(* &quot;-&quot;??_);_(@_)"/>
    <numFmt numFmtId="191" formatCode="_-* #,##0.0\ _₫_-;\-* #,##0.0\ _₫_-;_-* &quot;-&quot;??\ _₫_-;_-@_-"/>
    <numFmt numFmtId="192" formatCode="_-* #,##0\ _₫_-;\-* #,##0\ _₫_-;_-* &quot;-&quot;??\ _₫_-;_-@_-"/>
  </numFmts>
  <fonts count="131">
    <font>
      <sz val="11"/>
      <color theme="1"/>
      <name val="Calibri"/>
      <family val="2"/>
      <scheme val="minor"/>
    </font>
    <font>
      <sz val="14"/>
      <color theme="1"/>
      <name val="Times New Roman"/>
      <family val="2"/>
    </font>
    <font>
      <sz val="14"/>
      <color theme="1"/>
      <name val="Times New Roman"/>
      <family val="2"/>
    </font>
    <font>
      <sz val="14"/>
      <color theme="1"/>
      <name val="Times New Roman"/>
      <family val="2"/>
    </font>
    <font>
      <sz val="14"/>
      <color theme="1"/>
      <name val="Times New Roman"/>
      <family val="2"/>
    </font>
    <font>
      <sz val="11"/>
      <color theme="1"/>
      <name val="Times New Roman"/>
      <family val="1"/>
    </font>
    <font>
      <sz val="13"/>
      <color theme="1"/>
      <name val="Times New Roman"/>
      <family val="1"/>
    </font>
    <font>
      <b/>
      <sz val="13"/>
      <color theme="1"/>
      <name val="Times New Roman"/>
      <family val="1"/>
    </font>
    <font>
      <sz val="13"/>
      <color theme="1"/>
      <name val="Calibri"/>
      <family val="2"/>
    </font>
    <font>
      <b/>
      <sz val="10"/>
      <color theme="1"/>
      <name val="Times New Roman"/>
      <family val="1"/>
    </font>
    <font>
      <sz val="11"/>
      <color rgb="FFFF0000"/>
      <name val="Times New Roman"/>
      <family val="1"/>
    </font>
    <font>
      <sz val="11"/>
      <name val="Times New Roman"/>
      <family val="1"/>
    </font>
    <font>
      <sz val="10"/>
      <color theme="1"/>
      <name val="Times New Roman"/>
      <family val="1"/>
    </font>
    <font>
      <i/>
      <sz val="13"/>
      <color theme="1"/>
      <name val="Times New Roman"/>
      <family val="1"/>
    </font>
    <font>
      <b/>
      <i/>
      <sz val="10"/>
      <color theme="1"/>
      <name val="Times New Roman"/>
      <family val="1"/>
    </font>
    <font>
      <sz val="7"/>
      <color rgb="FFFF0000"/>
      <name val="Times New Roman"/>
      <family val="1"/>
    </font>
    <font>
      <sz val="9"/>
      <color theme="1"/>
      <name val="Times New Roman"/>
      <family val="1"/>
    </font>
    <font>
      <b/>
      <sz val="9"/>
      <color theme="1"/>
      <name val="Times New Roman"/>
      <family val="1"/>
    </font>
    <font>
      <sz val="11"/>
      <color theme="1"/>
      <name val="Calibri"/>
      <family val="2"/>
      <scheme val="minor"/>
    </font>
    <font>
      <sz val="10"/>
      <name val="Arial"/>
      <family val="2"/>
    </font>
    <font>
      <sz val="10"/>
      <name val=".VnTime"/>
      <family val="2"/>
    </font>
    <font>
      <sz val="12"/>
      <name val="Times New Roman"/>
      <family val="1"/>
    </font>
    <font>
      <sz val="11"/>
      <name val="??"/>
      <family val="3"/>
    </font>
    <font>
      <sz val="10"/>
      <name val="AngsanaUPC"/>
      <family val="1"/>
    </font>
    <font>
      <sz val="14"/>
      <name val=".VnTime"/>
      <family val="2"/>
    </font>
    <font>
      <sz val="11"/>
      <name val=".VnTime"/>
      <family val="2"/>
    </font>
    <font>
      <sz val="9"/>
      <name val="Arial"/>
      <family val="2"/>
    </font>
    <font>
      <sz val="12"/>
      <name val="Courier"/>
      <family val="3"/>
    </font>
    <font>
      <b/>
      <u/>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1"/>
      <color indexed="9"/>
      <name val="Calibri"/>
      <family val="2"/>
    </font>
    <font>
      <sz val="12"/>
      <name val="¹UAAA¼"/>
      <family val="3"/>
      <charset val="129"/>
    </font>
    <font>
      <sz val="11"/>
      <color indexed="20"/>
      <name val="Calibri"/>
      <family val="2"/>
    </font>
    <font>
      <b/>
      <sz val="11"/>
      <color indexed="52"/>
      <name val="Calibri"/>
      <family val="2"/>
    </font>
    <font>
      <b/>
      <sz val="11"/>
      <color indexed="9"/>
      <name val="Calibri"/>
      <family val="2"/>
    </font>
    <font>
      <sz val="12"/>
      <name val="Times New Roman"/>
      <family val="1"/>
      <charset val="163"/>
    </font>
    <font>
      <sz val="12"/>
      <name val=".VnTime"/>
      <family val="2"/>
    </font>
    <font>
      <sz val="13"/>
      <color indexed="8"/>
      <name val="Times New Roman"/>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i/>
      <sz val="12"/>
      <name val=".VnAristote"/>
      <family val="2"/>
    </font>
    <font>
      <sz val="12"/>
      <name val="Arial"/>
      <family val="2"/>
    </font>
    <font>
      <sz val="11"/>
      <color indexed="60"/>
      <name val="Calibri"/>
      <family val="2"/>
    </font>
    <font>
      <sz val="10"/>
      <name val=".VnArial"/>
      <family val="2"/>
    </font>
    <font>
      <sz val="12"/>
      <color theme="1"/>
      <name val="Times New Roman"/>
      <family val="2"/>
      <charset val="163"/>
    </font>
    <font>
      <sz val="12"/>
      <color indexed="8"/>
      <name val="Times New Roman"/>
      <family val="2"/>
      <charset val="163"/>
    </font>
    <font>
      <sz val="11"/>
      <color theme="1"/>
      <name val="Arial"/>
      <family val="2"/>
    </font>
    <font>
      <sz val="10"/>
      <name val="Arial"/>
      <family val="2"/>
      <charset val="163"/>
    </font>
    <font>
      <sz val="12"/>
      <name val="VNI-Times"/>
    </font>
    <font>
      <sz val="11"/>
      <color theme="1"/>
      <name val="Calibri"/>
      <family val="2"/>
    </font>
    <font>
      <sz val="14"/>
      <name val="Arial"/>
      <family val="2"/>
      <charset val="163"/>
    </font>
    <font>
      <sz val="13"/>
      <color theme="1"/>
      <name val="Times New Roman"/>
      <family val="2"/>
    </font>
    <font>
      <b/>
      <sz val="11"/>
      <color indexed="63"/>
      <name val="Calibri"/>
      <family val="2"/>
    </font>
    <font>
      <sz val="14"/>
      <color indexed="8"/>
      <name val="Times New Roman"/>
      <family val="2"/>
    </font>
    <font>
      <b/>
      <sz val="12"/>
      <name val=".VnTime"/>
      <family val="2"/>
    </font>
    <font>
      <sz val="10"/>
      <name val=".VnArial Narrow"/>
      <family val="2"/>
    </font>
    <font>
      <b/>
      <sz val="18"/>
      <color indexed="56"/>
      <name val="Cambria"/>
      <family val="2"/>
    </font>
    <font>
      <b/>
      <sz val="11"/>
      <color indexed="8"/>
      <name val="Calibri"/>
      <family val="2"/>
    </font>
    <font>
      <sz val="11"/>
      <color indexed="10"/>
      <name val="Calibri"/>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b/>
      <sz val="13"/>
      <name val="Times New Roman"/>
      <family val="1"/>
    </font>
    <font>
      <sz val="13"/>
      <color theme="1"/>
      <name val="Times New Roman"/>
      <family val="1"/>
      <charset val="163"/>
    </font>
    <font>
      <sz val="12"/>
      <color theme="1"/>
      <name val="Times New Roman"/>
      <family val="2"/>
    </font>
    <font>
      <sz val="13"/>
      <name val="Times New Roman"/>
      <family val="1"/>
    </font>
    <font>
      <b/>
      <sz val="14"/>
      <color theme="1"/>
      <name val="Times New Roman"/>
      <family val="1"/>
    </font>
    <font>
      <b/>
      <sz val="13"/>
      <color theme="1"/>
      <name val="Times New Roman"/>
      <family val="1"/>
      <charset val="163"/>
    </font>
    <font>
      <sz val="13"/>
      <color theme="1"/>
      <name val="Calibri"/>
      <family val="2"/>
      <scheme val="minor"/>
    </font>
    <font>
      <i/>
      <sz val="13"/>
      <name val="Times New Roman"/>
      <family val="1"/>
    </font>
    <font>
      <sz val="12"/>
      <color theme="1"/>
      <name val="Times New Roman"/>
      <family val="1"/>
    </font>
    <font>
      <b/>
      <sz val="12"/>
      <color theme="1"/>
      <name val="Times New Roman"/>
      <family val="1"/>
    </font>
    <font>
      <sz val="14"/>
      <color rgb="FFFF0000"/>
      <name val="Times New Roman"/>
      <family val="2"/>
    </font>
    <font>
      <b/>
      <sz val="14"/>
      <color theme="1"/>
      <name val="Times New Roman"/>
      <family val="2"/>
    </font>
    <font>
      <i/>
      <sz val="12"/>
      <color theme="1"/>
      <name val="Times New Roman"/>
      <family val="1"/>
      <charset val="163"/>
    </font>
    <font>
      <b/>
      <sz val="14"/>
      <color theme="1"/>
      <name val="Times New Roman"/>
      <family val="1"/>
      <charset val="163"/>
    </font>
    <font>
      <sz val="14"/>
      <color theme="1"/>
      <name val="Times New Roman"/>
      <family val="1"/>
    </font>
    <font>
      <sz val="14"/>
      <color theme="1"/>
      <name val="Times New Roman"/>
      <family val="1"/>
      <charset val="163"/>
    </font>
    <font>
      <b/>
      <sz val="14"/>
      <color rgb="FFFF0000"/>
      <name val="Times New Roman"/>
      <family val="2"/>
    </font>
    <font>
      <sz val="12"/>
      <color rgb="FFFF0000"/>
      <name val="Times New Roman"/>
      <family val="2"/>
    </font>
    <font>
      <b/>
      <sz val="14"/>
      <color rgb="FFFF0000"/>
      <name val="Times New Roman"/>
      <family val="1"/>
      <charset val="163"/>
    </font>
    <font>
      <b/>
      <sz val="12"/>
      <color theme="1"/>
      <name val="Times New Roman"/>
      <family val="1"/>
      <charset val="163"/>
    </font>
    <font>
      <i/>
      <sz val="14"/>
      <color theme="1"/>
      <name val="Times New Roman"/>
      <family val="1"/>
      <charset val="163"/>
    </font>
    <font>
      <b/>
      <sz val="13"/>
      <color theme="1"/>
      <name val="Times New Roman"/>
      <family val="2"/>
    </font>
    <font>
      <sz val="12"/>
      <color indexed="8"/>
      <name val="Times New Roman"/>
      <family val="2"/>
    </font>
    <font>
      <b/>
      <sz val="13"/>
      <name val="Times New Roman"/>
      <family val="2"/>
    </font>
    <font>
      <b/>
      <sz val="13"/>
      <color rgb="FFFF0000"/>
      <name val="Times New Roman"/>
      <family val="1"/>
    </font>
    <font>
      <i/>
      <sz val="13"/>
      <color theme="1"/>
      <name val="Times New Roman"/>
      <family val="2"/>
    </font>
    <font>
      <sz val="13"/>
      <name val="Times New Roman"/>
      <family val="2"/>
    </font>
    <font>
      <b/>
      <sz val="13"/>
      <color rgb="FFFF0000"/>
      <name val="Times New Roman"/>
      <family val="2"/>
    </font>
    <font>
      <b/>
      <sz val="14"/>
      <name val="Times New Roman"/>
      <family val="1"/>
    </font>
    <font>
      <i/>
      <sz val="13"/>
      <color theme="1"/>
      <name val="Times New Roman"/>
      <family val="1"/>
      <charset val="163"/>
    </font>
    <font>
      <i/>
      <sz val="12"/>
      <color theme="1"/>
      <name val="Times New Roman"/>
      <family val="1"/>
    </font>
    <font>
      <b/>
      <sz val="13"/>
      <color theme="1"/>
      <name val="Calibri"/>
      <family val="2"/>
      <scheme val="minor"/>
    </font>
    <font>
      <b/>
      <sz val="12"/>
      <name val="Times New Roman"/>
      <family val="1"/>
    </font>
    <font>
      <sz val="13"/>
      <color rgb="FFFF0000"/>
      <name val="Times New Roman"/>
      <family val="1"/>
    </font>
    <font>
      <sz val="14"/>
      <name val="Times New Roman"/>
      <family val="1"/>
    </font>
    <font>
      <b/>
      <sz val="11"/>
      <color theme="1"/>
      <name val="Times New Roman"/>
      <family val="1"/>
    </font>
    <font>
      <sz val="11"/>
      <color theme="1"/>
      <name val="Times New Roman"/>
      <family val="1"/>
      <charset val="163"/>
    </font>
    <font>
      <b/>
      <sz val="11"/>
      <color theme="1"/>
      <name val="Times New Roman"/>
      <family val="1"/>
      <charset val="163"/>
    </font>
    <font>
      <sz val="13"/>
      <name val="Times New Roman"/>
      <family val="1"/>
      <charset val="163"/>
    </font>
    <font>
      <i/>
      <sz val="13"/>
      <name val="Times New Roman"/>
      <family val="1"/>
      <charset val="163"/>
    </font>
    <font>
      <sz val="14"/>
      <name val="Times New Roman"/>
      <family val="2"/>
    </font>
    <font>
      <b/>
      <sz val="13"/>
      <name val="Times New Roman"/>
      <family val="1"/>
      <charset val="163"/>
    </font>
    <font>
      <sz val="13"/>
      <color rgb="FFFF0000"/>
      <name val="Times New Roman"/>
      <family val="2"/>
    </font>
    <font>
      <sz val="13"/>
      <color indexed="8"/>
      <name val="Times New Roman"/>
      <family val="1"/>
    </font>
    <font>
      <b/>
      <i/>
      <sz val="13"/>
      <name val="Times New Roman"/>
      <family val="1"/>
    </font>
    <font>
      <b/>
      <sz val="14"/>
      <name val="Times New Roman"/>
      <family val="2"/>
    </font>
    <font>
      <sz val="13"/>
      <name val="Calibri"/>
      <family val="2"/>
      <scheme val="minor"/>
    </font>
    <font>
      <i/>
      <vertAlign val="superscript"/>
      <sz val="13"/>
      <color theme="1"/>
      <name val="Times New Roman"/>
      <family val="1"/>
    </font>
    <font>
      <i/>
      <vertAlign val="superscript"/>
      <sz val="13"/>
      <name val="Times New Roman"/>
      <family val="1"/>
    </font>
    <font>
      <b/>
      <sz val="12"/>
      <name val="Times New Roman"/>
      <family val="1"/>
      <charset val="163"/>
    </font>
    <font>
      <vertAlign val="superscript"/>
      <sz val="13"/>
      <name val="Times New Roman"/>
      <family val="1"/>
    </font>
    <font>
      <sz val="12"/>
      <name val="Times New Roman"/>
      <family val="2"/>
    </font>
    <font>
      <b/>
      <sz val="12"/>
      <color theme="1"/>
      <name val="Times New Roman"/>
      <family val="2"/>
    </font>
    <font>
      <b/>
      <sz val="14"/>
      <color indexed="8"/>
      <name val="Times New Roman"/>
      <family val="1"/>
    </font>
    <font>
      <sz val="14"/>
      <color rgb="FF000000"/>
      <name val="Times New Roman"/>
      <family val="1"/>
    </font>
    <font>
      <b/>
      <sz val="12"/>
      <color rgb="FF000000"/>
      <name val="Times New Roman"/>
      <family val="1"/>
    </font>
  </fonts>
  <fills count="32">
    <fill>
      <patternFill patternType="none"/>
    </fill>
    <fill>
      <patternFill patternType="gray125"/>
    </fill>
    <fill>
      <patternFill patternType="solid">
        <fgColor rgb="FF92D050"/>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8" tint="0.59999389629810485"/>
        <bgColor indexed="64"/>
      </patternFill>
    </fill>
    <fill>
      <patternFill patternType="solid">
        <fgColor indexed="9"/>
        <bgColor indexed="64"/>
      </patternFill>
    </fill>
  </fills>
  <borders count="38">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hair">
        <color indexed="64"/>
      </top>
      <bottom style="hair">
        <color indexed="64"/>
      </bottom>
      <diagonal/>
    </border>
    <border>
      <left style="thin">
        <color indexed="8"/>
      </left>
      <right style="thin">
        <color indexed="8"/>
      </right>
      <top style="hair">
        <color indexed="8"/>
      </top>
      <bottom style="hair">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hair">
        <color indexed="64"/>
      </bottom>
      <diagonal/>
    </border>
    <border>
      <left/>
      <right style="thin">
        <color indexed="64"/>
      </right>
      <top/>
      <bottom/>
      <diagonal/>
    </border>
  </borders>
  <cellStyleXfs count="191">
    <xf numFmtId="0" fontId="0" fillId="0" borderId="0"/>
    <xf numFmtId="43" fontId="18" fillId="0" borderId="0" applyFont="0" applyFill="0" applyBorder="0" applyAlignment="0" applyProtection="0"/>
    <xf numFmtId="0" fontId="19" fillId="0" borderId="0"/>
    <xf numFmtId="174" fontId="22" fillId="0" borderId="0" applyFont="0" applyFill="0" applyBorder="0" applyAlignment="0" applyProtection="0"/>
    <xf numFmtId="0" fontId="23" fillId="0" borderId="0" applyFont="0" applyFill="0" applyBorder="0" applyAlignment="0" applyProtection="0"/>
    <xf numFmtId="175" fontId="22" fillId="0" borderId="0" applyFont="0" applyFill="0" applyBorder="0" applyAlignment="0" applyProtection="0"/>
    <xf numFmtId="173" fontId="24" fillId="0" borderId="0" applyFont="0" applyFill="0" applyBorder="0" applyAlignment="0" applyProtection="0"/>
    <xf numFmtId="176" fontId="25" fillId="0" borderId="0" applyFont="0" applyFill="0" applyBorder="0" applyAlignment="0" applyProtection="0"/>
    <xf numFmtId="167" fontId="26" fillId="0" borderId="0" applyFont="0" applyFill="0" applyBorder="0" applyAlignment="0" applyProtection="0"/>
    <xf numFmtId="169" fontId="26" fillId="0" borderId="0" applyFont="0" applyFill="0" applyBorder="0" applyAlignment="0" applyProtection="0"/>
    <xf numFmtId="6" fontId="27" fillId="0" borderId="0" applyFont="0" applyFill="0" applyBorder="0" applyAlignment="0" applyProtection="0"/>
    <xf numFmtId="0" fontId="23" fillId="0" borderId="0" applyFont="0" applyFill="0" applyBorder="0" applyAlignment="0" applyProtection="0"/>
    <xf numFmtId="0" fontId="28" fillId="3" borderId="0"/>
    <xf numFmtId="0" fontId="29" fillId="3" borderId="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1" fillId="3" borderId="0"/>
    <xf numFmtId="0" fontId="32" fillId="0" borderId="0">
      <alignment wrapText="1"/>
    </xf>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21" borderId="0" applyNumberFormat="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5" fillId="5" borderId="0" applyNumberFormat="0" applyBorder="0" applyAlignment="0" applyProtection="0"/>
    <xf numFmtId="0" fontId="34" fillId="0" borderId="0"/>
    <xf numFmtId="0" fontId="34" fillId="0" borderId="0"/>
    <xf numFmtId="0" fontId="36" fillId="22" borderId="13" applyNumberFormat="0" applyAlignment="0" applyProtection="0"/>
    <xf numFmtId="0" fontId="37" fillId="23" borderId="14" applyNumberFormat="0" applyAlignment="0" applyProtection="0"/>
    <xf numFmtId="41" fontId="30"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1"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39"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3" fontId="19" fillId="0" borderId="0" applyFont="0" applyFill="0" applyBorder="0" applyAlignment="0" applyProtection="0"/>
    <xf numFmtId="177" fontId="19" fillId="0" borderId="0" applyFont="0" applyFill="0" applyBorder="0" applyAlignment="0" applyProtection="0"/>
    <xf numFmtId="172" fontId="39" fillId="0" borderId="15"/>
    <xf numFmtId="0" fontId="19" fillId="0" borderId="0" applyFont="0" applyFill="0" applyBorder="0" applyAlignment="0" applyProtection="0"/>
    <xf numFmtId="0" fontId="41" fillId="0" borderId="0" applyNumberFormat="0" applyFill="0" applyBorder="0" applyAlignment="0" applyProtection="0"/>
    <xf numFmtId="2" fontId="19" fillId="0" borderId="0" applyFont="0" applyFill="0" applyBorder="0" applyAlignment="0" applyProtection="0"/>
    <xf numFmtId="0" fontId="42" fillId="6" borderId="0" applyNumberFormat="0" applyBorder="0" applyAlignment="0" applyProtection="0"/>
    <xf numFmtId="0" fontId="43" fillId="0" borderId="16" applyNumberFormat="0" applyAlignment="0" applyProtection="0">
      <alignment horizontal="left" vertical="center"/>
    </xf>
    <xf numFmtId="0" fontId="43" fillId="0" borderId="11">
      <alignment horizontal="left" vertical="center"/>
    </xf>
    <xf numFmtId="0" fontId="44" fillId="0" borderId="17" applyNumberFormat="0" applyFill="0" applyAlignment="0" applyProtection="0"/>
    <xf numFmtId="0" fontId="45" fillId="0" borderId="18" applyNumberFormat="0" applyFill="0" applyAlignment="0" applyProtection="0"/>
    <xf numFmtId="0" fontId="46" fillId="0" borderId="19" applyNumberFormat="0" applyFill="0" applyAlignment="0" applyProtection="0"/>
    <xf numFmtId="0" fontId="46" fillId="0" borderId="0" applyNumberFormat="0" applyFill="0" applyBorder="0" applyAlignment="0" applyProtection="0"/>
    <xf numFmtId="0" fontId="47" fillId="9" borderId="13" applyNumberFormat="0" applyAlignment="0" applyProtection="0"/>
    <xf numFmtId="0" fontId="39" fillId="0" borderId="0"/>
    <xf numFmtId="0" fontId="48" fillId="0" borderId="20" applyNumberFormat="0" applyFill="0" applyAlignment="0" applyProtection="0"/>
    <xf numFmtId="0" fontId="49" fillId="0" borderId="21"/>
    <xf numFmtId="0" fontId="50" fillId="0" borderId="0" applyNumberFormat="0" applyFont="0" applyFill="0" applyAlignment="0"/>
    <xf numFmtId="0" fontId="51" fillId="24" borderId="0" applyNumberFormat="0" applyBorder="0" applyAlignment="0" applyProtection="0"/>
    <xf numFmtId="178" fontId="52" fillId="0" borderId="0"/>
    <xf numFmtId="0" fontId="21" fillId="0" borderId="0"/>
    <xf numFmtId="0" fontId="19" fillId="0" borderId="0">
      <alignment vertical="top"/>
    </xf>
    <xf numFmtId="0" fontId="30" fillId="0" borderId="0"/>
    <xf numFmtId="0" fontId="53" fillId="0" borderId="0"/>
    <xf numFmtId="0" fontId="54" fillId="0" borderId="0"/>
    <xf numFmtId="0" fontId="52" fillId="0" borderId="0"/>
    <xf numFmtId="0" fontId="21" fillId="0" borderId="0"/>
    <xf numFmtId="0" fontId="21" fillId="0" borderId="0"/>
    <xf numFmtId="0" fontId="21" fillId="0" borderId="0"/>
    <xf numFmtId="0" fontId="21" fillId="0" borderId="0"/>
    <xf numFmtId="0" fontId="55" fillId="0" borderId="0"/>
    <xf numFmtId="0" fontId="19" fillId="0" borderId="0">
      <alignment vertical="top"/>
    </xf>
    <xf numFmtId="0" fontId="19" fillId="0" borderId="0">
      <alignment vertical="top"/>
    </xf>
    <xf numFmtId="0" fontId="19" fillId="0" borderId="0"/>
    <xf numFmtId="0" fontId="56" fillId="0" borderId="0">
      <alignment vertical="top"/>
    </xf>
    <xf numFmtId="0" fontId="57" fillId="0" borderId="0"/>
    <xf numFmtId="0" fontId="19" fillId="0" borderId="0">
      <alignment vertical="top"/>
    </xf>
    <xf numFmtId="0" fontId="19" fillId="0" borderId="0"/>
    <xf numFmtId="0" fontId="56" fillId="0" borderId="0">
      <alignment vertical="top"/>
    </xf>
    <xf numFmtId="0" fontId="56" fillId="0" borderId="0">
      <alignment vertical="top"/>
    </xf>
    <xf numFmtId="0" fontId="19" fillId="0" borderId="0">
      <alignment vertical="top"/>
    </xf>
    <xf numFmtId="0" fontId="19" fillId="0" borderId="0">
      <alignment vertical="top"/>
    </xf>
    <xf numFmtId="0" fontId="18" fillId="0" borderId="0"/>
    <xf numFmtId="0" fontId="30" fillId="0" borderId="0"/>
    <xf numFmtId="0" fontId="19" fillId="0" borderId="0"/>
    <xf numFmtId="0" fontId="30" fillId="0" borderId="0"/>
    <xf numFmtId="0" fontId="19" fillId="0" borderId="0"/>
    <xf numFmtId="0" fontId="30" fillId="0" borderId="0"/>
    <xf numFmtId="0" fontId="19" fillId="0" borderId="0"/>
    <xf numFmtId="0" fontId="19" fillId="0" borderId="0"/>
    <xf numFmtId="0" fontId="57" fillId="0" borderId="0"/>
    <xf numFmtId="0" fontId="19" fillId="0" borderId="0">
      <alignment vertical="top"/>
    </xf>
    <xf numFmtId="0" fontId="57" fillId="0" borderId="0"/>
    <xf numFmtId="0" fontId="19" fillId="0" borderId="0"/>
    <xf numFmtId="0" fontId="19" fillId="0" borderId="0"/>
    <xf numFmtId="0" fontId="50" fillId="0" borderId="0"/>
    <xf numFmtId="0" fontId="38" fillId="0" borderId="0"/>
    <xf numFmtId="0" fontId="50" fillId="0" borderId="0"/>
    <xf numFmtId="0" fontId="39" fillId="0" borderId="0"/>
    <xf numFmtId="0" fontId="58" fillId="0" borderId="0"/>
    <xf numFmtId="0" fontId="19" fillId="0" borderId="0"/>
    <xf numFmtId="0" fontId="59" fillId="0" borderId="0"/>
    <xf numFmtId="0" fontId="19" fillId="0" borderId="0">
      <alignment vertical="top"/>
    </xf>
    <xf numFmtId="0" fontId="60" fillId="0" borderId="0"/>
    <xf numFmtId="0" fontId="40" fillId="0" borderId="0"/>
    <xf numFmtId="0" fontId="56" fillId="0" borderId="0">
      <alignment vertical="top"/>
    </xf>
    <xf numFmtId="0" fontId="30" fillId="25" borderId="22" applyNumberFormat="0" applyFont="0" applyAlignment="0" applyProtection="0"/>
    <xf numFmtId="0" fontId="61" fillId="22" borderId="23" applyNumberFormat="0" applyAlignment="0" applyProtection="0"/>
    <xf numFmtId="9" fontId="30" fillId="0" borderId="0" applyFont="0" applyFill="0" applyBorder="0" applyAlignment="0" applyProtection="0"/>
    <xf numFmtId="9" fontId="3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20" fillId="0" borderId="0" applyNumberFormat="0" applyFill="0" applyBorder="0" applyAlignment="0" applyProtection="0"/>
    <xf numFmtId="49" fontId="63" fillId="0" borderId="0">
      <alignment horizontal="justify" vertical="center" wrapText="1"/>
    </xf>
    <xf numFmtId="0" fontId="64" fillId="0" borderId="21"/>
    <xf numFmtId="0" fontId="65" fillId="0" borderId="0" applyNumberFormat="0" applyFill="0" applyBorder="0" applyAlignment="0" applyProtection="0"/>
    <xf numFmtId="0" fontId="66" fillId="0" borderId="24"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Font="0" applyFill="0" applyBorder="0" applyAlignment="0" applyProtection="0"/>
    <xf numFmtId="0" fontId="69" fillId="0" borderId="0" applyFont="0" applyFill="0" applyBorder="0" applyAlignment="0" applyProtection="0"/>
    <xf numFmtId="0" fontId="21" fillId="0" borderId="0">
      <alignment vertical="center"/>
    </xf>
    <xf numFmtId="40" fontId="70" fillId="0" borderId="0" applyFont="0" applyFill="0" applyBorder="0" applyAlignment="0" applyProtection="0"/>
    <xf numFmtId="38"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9" fontId="71" fillId="0" borderId="0" applyFont="0" applyFill="0" applyBorder="0" applyAlignment="0" applyProtection="0"/>
    <xf numFmtId="0" fontId="72" fillId="0" borderId="0"/>
    <xf numFmtId="179" fontId="19" fillId="0" borderId="0" applyFont="0" applyFill="0" applyBorder="0" applyAlignment="0" applyProtection="0"/>
    <xf numFmtId="180" fontId="19" fillId="0" borderId="0" applyFont="0" applyFill="0" applyBorder="0" applyAlignment="0" applyProtection="0"/>
    <xf numFmtId="181" fontId="73" fillId="0" borderId="0" applyFont="0" applyFill="0" applyBorder="0" applyAlignment="0" applyProtection="0"/>
    <xf numFmtId="182" fontId="73" fillId="0" borderId="0" applyFont="0" applyFill="0" applyBorder="0" applyAlignment="0" applyProtection="0"/>
    <xf numFmtId="0" fontId="74" fillId="0" borderId="0"/>
    <xf numFmtId="0" fontId="50" fillId="0" borderId="0"/>
    <xf numFmtId="167" fontId="26" fillId="0" borderId="0" applyFont="0" applyFill="0" applyBorder="0" applyAlignment="0" applyProtection="0"/>
    <xf numFmtId="169" fontId="26" fillId="0" borderId="0" applyFont="0" applyFill="0" applyBorder="0" applyAlignment="0" applyProtection="0"/>
    <xf numFmtId="166" fontId="26" fillId="0" borderId="0" applyFont="0" applyFill="0" applyBorder="0" applyAlignment="0" applyProtection="0"/>
    <xf numFmtId="165" fontId="27" fillId="0" borderId="0" applyFont="0" applyFill="0" applyBorder="0" applyAlignment="0" applyProtection="0"/>
    <xf numFmtId="168" fontId="26"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0" fontId="77" fillId="0" borderId="0"/>
    <xf numFmtId="164" fontId="19" fillId="0" borderId="0" applyFont="0" applyFill="0" applyBorder="0" applyAlignment="0" applyProtection="0"/>
    <xf numFmtId="0" fontId="77" fillId="0" borderId="0"/>
    <xf numFmtId="0" fontId="18" fillId="0" borderId="0"/>
    <xf numFmtId="43" fontId="77" fillId="0" borderId="0" applyFont="0" applyFill="0" applyBorder="0" applyAlignment="0" applyProtection="0"/>
    <xf numFmtId="43" fontId="97" fillId="0" borderId="0" applyFont="0" applyFill="0" applyBorder="0" applyAlignment="0" applyProtection="0"/>
    <xf numFmtId="0" fontId="56" fillId="0" borderId="0">
      <alignment vertical="top"/>
    </xf>
    <xf numFmtId="0" fontId="18" fillId="0" borderId="0"/>
    <xf numFmtId="164" fontId="18" fillId="0" borderId="0" applyFont="0" applyFill="0" applyBorder="0" applyAlignment="0" applyProtection="0"/>
    <xf numFmtId="0" fontId="19" fillId="0" borderId="0">
      <alignment vertical="top"/>
    </xf>
    <xf numFmtId="0" fontId="18" fillId="0" borderId="0"/>
    <xf numFmtId="0" fontId="18" fillId="0" borderId="0"/>
  </cellStyleXfs>
  <cellXfs count="773">
    <xf numFmtId="0" fontId="0" fillId="0" borderId="0" xfId="0"/>
    <xf numFmtId="0" fontId="5" fillId="0" borderId="0" xfId="0" applyFont="1"/>
    <xf numFmtId="0" fontId="6" fillId="0" borderId="0" xfId="0" applyFont="1"/>
    <xf numFmtId="0" fontId="7" fillId="0" borderId="5" xfId="0" applyFont="1" applyBorder="1" applyAlignment="1">
      <alignment horizontal="center" wrapText="1"/>
    </xf>
    <xf numFmtId="0" fontId="7" fillId="0" borderId="6" xfId="0" applyFont="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wrapText="1"/>
    </xf>
    <xf numFmtId="0" fontId="6" fillId="0" borderId="5" xfId="0" applyFont="1" applyBorder="1" applyAlignment="1">
      <alignment horizontal="center" wrapText="1"/>
    </xf>
    <xf numFmtId="0" fontId="6" fillId="0" borderId="6" xfId="0" applyFont="1" applyBorder="1" applyAlignment="1">
      <alignment wrapText="1"/>
    </xf>
    <xf numFmtId="0" fontId="6" fillId="0" borderId="7" xfId="0" applyFont="1" applyBorder="1" applyAlignment="1">
      <alignment horizontal="center" wrapText="1"/>
    </xf>
    <xf numFmtId="0" fontId="6" fillId="0" borderId="8" xfId="0" applyFont="1" applyBorder="1" applyAlignment="1">
      <alignment wrapText="1"/>
    </xf>
    <xf numFmtId="0" fontId="6" fillId="0" borderId="8" xfId="0" applyFont="1" applyBorder="1" applyAlignment="1">
      <alignment horizontal="center" wrapText="1"/>
    </xf>
    <xf numFmtId="0" fontId="6" fillId="0" borderId="9" xfId="0" applyFont="1" applyBorder="1" applyAlignment="1">
      <alignment wrapText="1"/>
    </xf>
    <xf numFmtId="0" fontId="7" fillId="0" borderId="0" xfId="0" applyFont="1" applyAlignment="1">
      <alignment horizontal="right"/>
    </xf>
    <xf numFmtId="0" fontId="6" fillId="0" borderId="5" xfId="0" applyFont="1" applyBorder="1"/>
    <xf numFmtId="0" fontId="6" fillId="0" borderId="6" xfId="0" applyFont="1" applyBorder="1"/>
    <xf numFmtId="0" fontId="6" fillId="0" borderId="8" xfId="0" applyFont="1" applyBorder="1"/>
    <xf numFmtId="0" fontId="6" fillId="0" borderId="9" xfId="0" applyFont="1" applyBorder="1"/>
    <xf numFmtId="0" fontId="6" fillId="0" borderId="5" xfId="0" applyFont="1" applyBorder="1" applyAlignment="1">
      <alignment horizontal="center"/>
    </xf>
    <xf numFmtId="0" fontId="7" fillId="0" borderId="4" xfId="0" applyFont="1" applyBorder="1" applyAlignment="1">
      <alignment horizontal="center" vertical="center" wrapText="1"/>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xf numFmtId="0" fontId="7" fillId="0" borderId="5" xfId="0" applyFont="1" applyBorder="1" applyAlignment="1">
      <alignment horizontal="center"/>
    </xf>
    <xf numFmtId="0" fontId="7" fillId="0" borderId="6" xfId="0" applyFont="1" applyBorder="1"/>
    <xf numFmtId="0" fontId="6" fillId="0" borderId="4"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9" fillId="0" borderId="3" xfId="0" applyFont="1" applyBorder="1" applyAlignment="1">
      <alignment horizontal="center" vertical="center" wrapText="1"/>
    </xf>
    <xf numFmtId="0" fontId="6" fillId="0" borderId="4" xfId="0" applyFont="1" applyBorder="1" applyAlignment="1">
      <alignment horizontal="center" vertical="center" wrapText="1"/>
    </xf>
    <xf numFmtId="0" fontId="9"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11" fillId="0" borderId="0" xfId="0" applyFont="1"/>
    <xf numFmtId="0" fontId="9" fillId="0" borderId="2" xfId="0" applyFont="1" applyBorder="1" applyAlignment="1">
      <alignment horizontal="center" wrapText="1"/>
    </xf>
    <xf numFmtId="0" fontId="14" fillId="0" borderId="5" xfId="0" applyFont="1" applyBorder="1" applyAlignment="1">
      <alignment horizontal="center" wrapText="1"/>
    </xf>
    <xf numFmtId="0" fontId="10" fillId="0" borderId="0" xfId="0" applyFont="1" applyAlignment="1"/>
    <xf numFmtId="0" fontId="12" fillId="0" borderId="4" xfId="0" applyFont="1" applyBorder="1" applyAlignment="1">
      <alignment horizontal="center" wrapText="1"/>
    </xf>
    <xf numFmtId="0" fontId="9" fillId="0" borderId="5" xfId="0" applyFont="1" applyBorder="1" applyAlignment="1">
      <alignment wrapText="1"/>
    </xf>
    <xf numFmtId="0" fontId="16" fillId="0" borderId="5" xfId="0" applyFont="1" applyBorder="1" applyAlignment="1">
      <alignment wrapText="1"/>
    </xf>
    <xf numFmtId="0" fontId="12" fillId="0" borderId="4" xfId="0" applyFont="1" applyBorder="1" applyAlignment="1">
      <alignment wrapText="1"/>
    </xf>
    <xf numFmtId="0" fontId="9" fillId="0" borderId="4" xfId="0" applyFont="1" applyBorder="1" applyAlignment="1">
      <alignment horizontal="center" wrapText="1"/>
    </xf>
    <xf numFmtId="0" fontId="17" fillId="0" borderId="5" xfId="0" applyFont="1" applyBorder="1" applyAlignment="1">
      <alignment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xf numFmtId="0" fontId="7" fillId="0" borderId="5" xfId="0" applyFont="1" applyBorder="1" applyAlignment="1">
      <alignment wrapText="1"/>
    </xf>
    <xf numFmtId="0" fontId="7" fillId="0" borderId="1"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2" borderId="4" xfId="0" applyFont="1" applyFill="1" applyBorder="1" applyAlignment="1">
      <alignment horizontal="center" wrapText="1"/>
    </xf>
    <xf numFmtId="0" fontId="7" fillId="2" borderId="5" xfId="0" applyFont="1" applyFill="1" applyBorder="1" applyAlignment="1">
      <alignment horizontal="left" wrapText="1"/>
    </xf>
    <xf numFmtId="0" fontId="7" fillId="2" borderId="6" xfId="0" applyFont="1" applyFill="1" applyBorder="1" applyAlignment="1">
      <alignment horizontal="center" wrapText="1"/>
    </xf>
    <xf numFmtId="0" fontId="6" fillId="0" borderId="6" xfId="0" applyFont="1" applyBorder="1" applyAlignment="1">
      <alignment horizontal="center" wrapText="1"/>
    </xf>
    <xf numFmtId="0" fontId="7" fillId="2" borderId="4" xfId="0" applyFont="1" applyFill="1" applyBorder="1" applyAlignment="1">
      <alignment horizontal="center" vertical="center" wrapText="1"/>
    </xf>
    <xf numFmtId="0" fontId="6" fillId="2" borderId="6" xfId="0" applyFont="1" applyFill="1" applyBorder="1" applyAlignment="1">
      <alignment horizontal="center" wrapText="1"/>
    </xf>
    <xf numFmtId="0" fontId="6" fillId="0" borderId="5" xfId="0" applyFont="1" applyBorder="1" applyAlignment="1">
      <alignment horizontal="left" wrapText="1"/>
    </xf>
    <xf numFmtId="0" fontId="7" fillId="0" borderId="5" xfId="0" applyFont="1" applyBorder="1" applyAlignment="1">
      <alignment horizontal="left" wrapText="1"/>
    </xf>
    <xf numFmtId="0" fontId="7" fillId="0" borderId="6" xfId="0" applyFont="1" applyBorder="1" applyAlignment="1">
      <alignment wrapText="1"/>
    </xf>
    <xf numFmtId="0" fontId="6" fillId="2" borderId="5" xfId="0" applyFont="1" applyFill="1" applyBorder="1" applyAlignment="1">
      <alignment horizontal="left" wrapText="1"/>
    </xf>
    <xf numFmtId="0" fontId="7" fillId="2" borderId="5" xfId="0" applyFont="1" applyFill="1" applyBorder="1" applyAlignment="1">
      <alignment wrapText="1"/>
    </xf>
    <xf numFmtId="0" fontId="7"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2" borderId="6" xfId="0" applyFont="1" applyFill="1" applyBorder="1" applyAlignment="1">
      <alignment wrapText="1"/>
    </xf>
    <xf numFmtId="0" fontId="6" fillId="2" borderId="4" xfId="0" applyFont="1" applyFill="1" applyBorder="1" applyAlignment="1">
      <alignment horizontal="center" vertical="center" wrapText="1"/>
    </xf>
    <xf numFmtId="0" fontId="6" fillId="2" borderId="5" xfId="0" applyFont="1" applyFill="1" applyBorder="1" applyAlignment="1">
      <alignment wrapText="1"/>
    </xf>
    <xf numFmtId="0" fontId="6" fillId="2" borderId="5" xfId="0" applyFont="1" applyFill="1" applyBorder="1" applyAlignment="1">
      <alignment horizontal="center" wrapText="1"/>
    </xf>
    <xf numFmtId="0" fontId="6" fillId="2" borderId="6" xfId="0" applyFont="1" applyFill="1" applyBorder="1" applyAlignment="1">
      <alignment wrapText="1"/>
    </xf>
    <xf numFmtId="0" fontId="6" fillId="0" borderId="0" xfId="0" applyFont="1" applyAlignment="1">
      <alignment vertical="center"/>
    </xf>
    <xf numFmtId="0" fontId="6" fillId="0" borderId="5" xfId="0" applyFont="1" applyBorder="1" applyAlignment="1">
      <alignment horizontal="center" vertical="center"/>
    </xf>
    <xf numFmtId="0" fontId="7" fillId="0" borderId="0" xfId="0" applyFont="1" applyAlignment="1">
      <alignment horizontal="center"/>
    </xf>
    <xf numFmtId="0" fontId="81" fillId="0" borderId="0" xfId="0" applyFont="1"/>
    <xf numFmtId="0" fontId="82" fillId="0" borderId="0" xfId="0" applyFont="1" applyAlignment="1"/>
    <xf numFmtId="0" fontId="6" fillId="0" borderId="0" xfId="0" applyFont="1" applyAlignment="1">
      <alignment horizontal="center" vertical="center"/>
    </xf>
    <xf numFmtId="0" fontId="6" fillId="0" borderId="0" xfId="0" applyFont="1" applyAlignment="1">
      <alignment vertical="top"/>
    </xf>
    <xf numFmtId="0" fontId="81" fillId="0" borderId="0" xfId="0" applyFont="1" applyAlignment="1">
      <alignment horizontal="center" wrapText="1"/>
    </xf>
    <xf numFmtId="49" fontId="7" fillId="0" borderId="0" xfId="0" applyNumberFormat="1" applyFont="1" applyAlignment="1">
      <alignment horizontal="center" vertical="center"/>
    </xf>
    <xf numFmtId="2" fontId="7" fillId="0" borderId="0" xfId="0" applyNumberFormat="1" applyFont="1"/>
    <xf numFmtId="0" fontId="77" fillId="0" borderId="0" xfId="181"/>
    <xf numFmtId="0" fontId="84" fillId="0" borderId="0" xfId="181" applyFont="1" applyFill="1" applyAlignment="1">
      <alignment horizontal="center" vertical="top"/>
    </xf>
    <xf numFmtId="0" fontId="87" fillId="0" borderId="0" xfId="181" applyFont="1" applyFill="1" applyAlignment="1">
      <alignment horizontal="center" vertical="top"/>
    </xf>
    <xf numFmtId="0" fontId="4" fillId="0" borderId="0" xfId="181" applyFont="1" applyFill="1" applyAlignment="1">
      <alignment horizontal="center" vertical="center"/>
    </xf>
    <xf numFmtId="0" fontId="79" fillId="28" borderId="5" xfId="181" applyFont="1" applyFill="1" applyBorder="1" applyAlignment="1">
      <alignment horizontal="center" vertical="center" wrapText="1"/>
    </xf>
    <xf numFmtId="0" fontId="79" fillId="0" borderId="5" xfId="181" applyFont="1" applyBorder="1" applyAlignment="1">
      <alignment horizontal="center" vertical="center"/>
    </xf>
    <xf numFmtId="0" fontId="79" fillId="0" borderId="5" xfId="181" applyFont="1" applyBorder="1" applyAlignment="1">
      <alignment horizontal="left" vertical="center"/>
    </xf>
    <xf numFmtId="170" fontId="88" fillId="0" borderId="5" xfId="181" applyNumberFormat="1" applyFont="1" applyBorder="1" applyAlignment="1">
      <alignment horizontal="right" vertical="center"/>
    </xf>
    <xf numFmtId="43" fontId="88" fillId="0" borderId="5" xfId="183" applyNumberFormat="1" applyFont="1" applyBorder="1" applyAlignment="1">
      <alignment horizontal="right" vertical="center"/>
    </xf>
    <xf numFmtId="43" fontId="88" fillId="0" borderId="5" xfId="183" applyNumberFormat="1" applyFont="1" applyFill="1" applyBorder="1" applyAlignment="1">
      <alignment horizontal="right" vertical="center"/>
    </xf>
    <xf numFmtId="0" fontId="89" fillId="0" borderId="5" xfId="181" applyFont="1" applyBorder="1" applyAlignment="1">
      <alignment horizontal="center" vertical="center"/>
    </xf>
    <xf numFmtId="0" fontId="89" fillId="0" borderId="5" xfId="181" applyFont="1" applyBorder="1" applyAlignment="1">
      <alignment horizontal="left" vertical="center" wrapText="1"/>
    </xf>
    <xf numFmtId="170" fontId="90" fillId="0" borderId="5" xfId="183" applyNumberFormat="1" applyFont="1" applyBorder="1" applyAlignment="1">
      <alignment horizontal="right" vertical="center"/>
    </xf>
    <xf numFmtId="170" fontId="90" fillId="0" borderId="5" xfId="183" applyNumberFormat="1" applyFont="1" applyFill="1" applyBorder="1" applyAlignment="1">
      <alignment horizontal="right" vertical="center"/>
    </xf>
    <xf numFmtId="43" fontId="89" fillId="0" borderId="5" xfId="181" applyNumberFormat="1" applyFont="1" applyBorder="1" applyAlignment="1">
      <alignment horizontal="center" vertical="center"/>
    </xf>
    <xf numFmtId="0" fontId="85" fillId="0" borderId="5" xfId="181" applyFont="1" applyBorder="1" applyAlignment="1">
      <alignment horizontal="center" vertical="center"/>
    </xf>
    <xf numFmtId="0" fontId="85" fillId="0" borderId="5" xfId="181" applyFont="1" applyBorder="1" applyAlignment="1">
      <alignment horizontal="left" vertical="center" wrapText="1"/>
    </xf>
    <xf numFmtId="170" fontId="85" fillId="0" borderId="5" xfId="183" applyNumberFormat="1" applyFont="1" applyBorder="1" applyAlignment="1">
      <alignment horizontal="right" vertical="center"/>
    </xf>
    <xf numFmtId="43" fontId="91" fillId="0" borderId="5" xfId="183" applyNumberFormat="1" applyFont="1" applyBorder="1" applyAlignment="1">
      <alignment horizontal="right" vertical="center"/>
    </xf>
    <xf numFmtId="170" fontId="85" fillId="0" borderId="5" xfId="183" applyNumberFormat="1" applyFont="1" applyFill="1" applyBorder="1" applyAlignment="1">
      <alignment horizontal="right" vertical="center"/>
    </xf>
    <xf numFmtId="43" fontId="91" fillId="26" borderId="5" xfId="183" applyNumberFormat="1" applyFont="1" applyFill="1" applyBorder="1" applyAlignment="1">
      <alignment horizontal="right" vertical="center"/>
    </xf>
    <xf numFmtId="43" fontId="85" fillId="0" borderId="5" xfId="181" applyNumberFormat="1" applyFont="1" applyBorder="1" applyAlignment="1">
      <alignment horizontal="center" vertical="center"/>
    </xf>
    <xf numFmtId="0" fontId="92" fillId="0" borderId="0" xfId="181" applyFont="1"/>
    <xf numFmtId="0" fontId="89" fillId="0" borderId="26" xfId="181" applyFont="1" applyBorder="1" applyAlignment="1">
      <alignment horizontal="center" vertical="center"/>
    </xf>
    <xf numFmtId="0" fontId="89" fillId="0" borderId="26" xfId="181" applyFont="1" applyBorder="1" applyAlignment="1">
      <alignment horizontal="left" vertical="center" wrapText="1"/>
    </xf>
    <xf numFmtId="170" fontId="90" fillId="0" borderId="26" xfId="183" applyNumberFormat="1" applyFont="1" applyBorder="1" applyAlignment="1">
      <alignment horizontal="right" vertical="center"/>
    </xf>
    <xf numFmtId="43" fontId="88" fillId="0" borderId="26" xfId="183" applyNumberFormat="1" applyFont="1" applyBorder="1" applyAlignment="1">
      <alignment horizontal="right" vertical="center"/>
    </xf>
    <xf numFmtId="170" fontId="90" fillId="0" borderId="26" xfId="183" applyNumberFormat="1" applyFont="1" applyFill="1" applyBorder="1" applyAlignment="1">
      <alignment horizontal="right" vertical="center"/>
    </xf>
    <xf numFmtId="43" fontId="88" fillId="0" borderId="26" xfId="183" applyNumberFormat="1" applyFont="1" applyFill="1" applyBorder="1" applyAlignment="1">
      <alignment horizontal="right" vertical="center"/>
    </xf>
    <xf numFmtId="43" fontId="89" fillId="0" borderId="26" xfId="181" applyNumberFormat="1" applyFont="1" applyBorder="1" applyAlignment="1">
      <alignment horizontal="center" vertical="center"/>
    </xf>
    <xf numFmtId="0" fontId="89" fillId="0" borderId="27" xfId="181" applyFont="1" applyBorder="1" applyAlignment="1">
      <alignment horizontal="center" vertical="center"/>
    </xf>
    <xf numFmtId="0" fontId="89" fillId="0" borderId="27" xfId="181" applyFont="1" applyBorder="1" applyAlignment="1">
      <alignment horizontal="left" vertical="center" wrapText="1"/>
    </xf>
    <xf numFmtId="170" fontId="90" fillId="0" borderId="27" xfId="183" applyNumberFormat="1" applyFont="1" applyBorder="1" applyAlignment="1">
      <alignment horizontal="right" vertical="center"/>
    </xf>
    <xf numFmtId="43" fontId="88" fillId="0" borderId="27" xfId="183" applyNumberFormat="1" applyFont="1" applyBorder="1" applyAlignment="1">
      <alignment horizontal="right" vertical="center"/>
    </xf>
    <xf numFmtId="170" fontId="90" fillId="0" borderId="27" xfId="183" applyNumberFormat="1" applyFont="1" applyFill="1" applyBorder="1" applyAlignment="1">
      <alignment horizontal="right" vertical="center"/>
    </xf>
    <xf numFmtId="43" fontId="88" fillId="0" borderId="27" xfId="183" applyNumberFormat="1" applyFont="1" applyFill="1" applyBorder="1" applyAlignment="1">
      <alignment horizontal="right" vertical="center"/>
    </xf>
    <xf numFmtId="43" fontId="89" fillId="0" borderId="27" xfId="181" applyNumberFormat="1" applyFont="1" applyBorder="1" applyAlignment="1">
      <alignment horizontal="center" vertical="center"/>
    </xf>
    <xf numFmtId="43" fontId="93" fillId="26" borderId="5" xfId="183" applyNumberFormat="1" applyFont="1" applyFill="1" applyBorder="1" applyAlignment="1">
      <alignment horizontal="right" vertical="center"/>
    </xf>
    <xf numFmtId="0" fontId="79" fillId="0" borderId="5" xfId="181" applyFont="1" applyBorder="1" applyAlignment="1">
      <alignment horizontal="left" vertical="center" wrapText="1"/>
    </xf>
    <xf numFmtId="170" fontId="88" fillId="0" borderId="5" xfId="183" applyNumberFormat="1" applyFont="1" applyBorder="1" applyAlignment="1">
      <alignment horizontal="right" vertical="center"/>
    </xf>
    <xf numFmtId="0" fontId="94" fillId="0" borderId="5" xfId="181" applyFont="1" applyFill="1" applyBorder="1" applyAlignment="1">
      <alignment horizontal="right" vertical="center"/>
    </xf>
    <xf numFmtId="170" fontId="94" fillId="0" borderId="5" xfId="183" applyNumberFormat="1" applyFont="1" applyBorder="1" applyAlignment="1">
      <alignment horizontal="right" vertical="center"/>
    </xf>
    <xf numFmtId="43" fontId="88" fillId="26" borderId="5" xfId="183" applyNumberFormat="1" applyFont="1" applyFill="1" applyBorder="1" applyAlignment="1">
      <alignment horizontal="right" vertical="center"/>
    </xf>
    <xf numFmtId="43" fontId="77" fillId="0" borderId="0" xfId="181" applyNumberFormat="1"/>
    <xf numFmtId="0" fontId="77" fillId="0" borderId="0" xfId="181" applyFill="1"/>
    <xf numFmtId="0" fontId="77" fillId="0" borderId="25" xfId="181" applyBorder="1" applyAlignment="1">
      <alignment horizontal="center" vertical="center"/>
    </xf>
    <xf numFmtId="170" fontId="0" fillId="0" borderId="5" xfId="183" applyNumberFormat="1" applyFont="1" applyBorder="1" applyAlignment="1">
      <alignment horizontal="center" vertical="center"/>
    </xf>
    <xf numFmtId="0" fontId="77" fillId="0" borderId="5" xfId="181" applyBorder="1" applyAlignment="1">
      <alignment horizontal="center" vertical="center"/>
    </xf>
    <xf numFmtId="170" fontId="77" fillId="0" borderId="5" xfId="181" applyNumberFormat="1" applyFont="1" applyFill="1" applyBorder="1" applyAlignment="1">
      <alignment horizontal="center" vertical="center"/>
    </xf>
    <xf numFmtId="0" fontId="77" fillId="0" borderId="5" xfId="181" applyFont="1" applyBorder="1" applyAlignment="1">
      <alignment horizontal="center" vertical="center"/>
    </xf>
    <xf numFmtId="10" fontId="94" fillId="0" borderId="0" xfId="181" applyNumberFormat="1" applyFont="1" applyAlignment="1">
      <alignment horizontal="center" vertical="center"/>
    </xf>
    <xf numFmtId="0" fontId="77" fillId="0" borderId="0" xfId="181" applyAlignment="1">
      <alignment horizontal="center" vertical="center"/>
    </xf>
    <xf numFmtId="170" fontId="0" fillId="0" borderId="0" xfId="183" applyNumberFormat="1" applyFont="1" applyFill="1" applyAlignment="1">
      <alignment horizontal="center" vertical="center"/>
    </xf>
    <xf numFmtId="0" fontId="60" fillId="0" borderId="0" xfId="181" applyFont="1" applyAlignment="1">
      <alignment horizontal="center" vertical="top"/>
    </xf>
    <xf numFmtId="0" fontId="60" fillId="0" borderId="0" xfId="181" applyFont="1" applyAlignment="1">
      <alignment horizontal="center"/>
    </xf>
    <xf numFmtId="3" fontId="60" fillId="0" borderId="0" xfId="181" applyNumberFormat="1" applyFont="1" applyAlignment="1">
      <alignment horizontal="center" vertical="center"/>
    </xf>
    <xf numFmtId="0" fontId="102" fillId="0" borderId="0" xfId="181" applyFont="1" applyAlignment="1">
      <alignment horizontal="center" vertical="center"/>
    </xf>
    <xf numFmtId="3" fontId="96" fillId="0" borderId="0" xfId="181" applyNumberFormat="1" applyFont="1" applyAlignment="1">
      <alignment horizontal="center" vertical="center"/>
    </xf>
    <xf numFmtId="0" fontId="60" fillId="0" borderId="0" xfId="181" applyFont="1" applyFill="1" applyAlignment="1">
      <alignment horizontal="center" vertical="center"/>
    </xf>
    <xf numFmtId="0" fontId="78" fillId="0" borderId="5" xfId="121" applyFont="1" applyBorder="1" applyAlignment="1">
      <alignment horizontal="center" vertical="center" wrapText="1"/>
    </xf>
    <xf numFmtId="0" fontId="60" fillId="0" borderId="0" xfId="181" applyFont="1" applyAlignment="1">
      <alignment horizontal="center" vertical="center"/>
    </xf>
    <xf numFmtId="0" fontId="7" fillId="0" borderId="0" xfId="0" applyFont="1" applyAlignment="1">
      <alignment horizontal="center"/>
    </xf>
    <xf numFmtId="0" fontId="81" fillId="0" borderId="0" xfId="0" applyFont="1" applyAlignment="1">
      <alignment horizontal="center" vertical="center"/>
    </xf>
    <xf numFmtId="0" fontId="99" fillId="0" borderId="0" xfId="0" applyFont="1" applyAlignment="1">
      <alignment horizontal="center" vertical="center"/>
    </xf>
    <xf numFmtId="0" fontId="13" fillId="0" borderId="0" xfId="181" applyFont="1" applyAlignment="1">
      <alignment horizontal="center" vertical="center"/>
    </xf>
    <xf numFmtId="0" fontId="80" fillId="28" borderId="0" xfId="181" applyFont="1" applyFill="1" applyBorder="1" applyAlignment="1">
      <alignment horizontal="center" vertical="center" wrapText="1"/>
    </xf>
    <xf numFmtId="0" fontId="7" fillId="0" borderId="5" xfId="181" applyFont="1" applyBorder="1" applyAlignment="1">
      <alignment horizontal="center" vertical="center"/>
    </xf>
    <xf numFmtId="0" fontId="76" fillId="0" borderId="5" xfId="181" applyFont="1" applyBorder="1" applyAlignment="1">
      <alignment horizontal="center" vertical="center"/>
    </xf>
    <xf numFmtId="0" fontId="76" fillId="0" borderId="0" xfId="181" applyFont="1" applyAlignment="1">
      <alignment horizontal="center" vertical="center"/>
    </xf>
    <xf numFmtId="0" fontId="76" fillId="0" borderId="5" xfId="181" applyFont="1" applyBorder="1" applyAlignment="1">
      <alignment horizontal="left" vertical="center" wrapText="1"/>
    </xf>
    <xf numFmtId="170" fontId="60" fillId="0" borderId="0" xfId="1" applyNumberFormat="1" applyFont="1" applyAlignment="1">
      <alignment vertical="center"/>
    </xf>
    <xf numFmtId="170" fontId="81" fillId="0" borderId="0" xfId="1" applyNumberFormat="1" applyFont="1" applyAlignment="1">
      <alignment horizontal="center" vertical="center"/>
    </xf>
    <xf numFmtId="170" fontId="7" fillId="0" borderId="0" xfId="183" applyNumberFormat="1" applyFont="1" applyAlignment="1">
      <alignment horizontal="center" vertical="center"/>
    </xf>
    <xf numFmtId="0" fontId="60" fillId="0" borderId="0" xfId="181" applyFont="1" applyAlignment="1">
      <alignment horizontal="right" vertical="center"/>
    </xf>
    <xf numFmtId="0" fontId="78" fillId="0" borderId="5" xfId="0" applyFont="1" applyBorder="1" applyAlignment="1">
      <alignment horizontal="left" vertical="center"/>
    </xf>
    <xf numFmtId="0" fontId="76" fillId="0" borderId="5" xfId="0" applyFont="1" applyBorder="1" applyAlignment="1">
      <alignment horizontal="left" vertical="center"/>
    </xf>
    <xf numFmtId="0" fontId="76" fillId="0" borderId="5" xfId="0" applyFont="1" applyBorder="1" applyAlignment="1">
      <alignment horizontal="center" vertical="center" wrapText="1"/>
    </xf>
    <xf numFmtId="0" fontId="78" fillId="0" borderId="0" xfId="0" applyFont="1"/>
    <xf numFmtId="3" fontId="78" fillId="0" borderId="0" xfId="0" applyNumberFormat="1" applyFont="1" applyAlignment="1">
      <alignment horizontal="center"/>
    </xf>
    <xf numFmtId="0" fontId="75" fillId="0" borderId="0" xfId="0" applyFont="1" applyAlignment="1">
      <alignment horizontal="right"/>
    </xf>
    <xf numFmtId="0" fontId="78" fillId="0" borderId="0" xfId="0" applyFont="1" applyAlignment="1">
      <alignment vertical="top"/>
    </xf>
    <xf numFmtId="183" fontId="78" fillId="0" borderId="0" xfId="0" applyNumberFormat="1" applyFont="1" applyBorder="1" applyAlignment="1">
      <alignment horizontal="center" vertical="center" wrapText="1"/>
    </xf>
    <xf numFmtId="183" fontId="78" fillId="0" borderId="0" xfId="0" applyNumberFormat="1" applyFont="1" applyAlignment="1">
      <alignment horizontal="center" vertical="center" wrapText="1"/>
    </xf>
    <xf numFmtId="0" fontId="78" fillId="29" borderId="5" xfId="119" applyFont="1" applyFill="1" applyBorder="1" applyAlignment="1">
      <alignment horizontal="justify" vertical="center" wrapText="1"/>
    </xf>
    <xf numFmtId="0" fontId="78" fillId="0" borderId="0" xfId="0" applyFont="1" applyAlignment="1">
      <alignment vertical="center"/>
    </xf>
    <xf numFmtId="0" fontId="75" fillId="0" borderId="0" xfId="0" applyFont="1" applyAlignment="1">
      <alignment horizontal="center"/>
    </xf>
    <xf numFmtId="3" fontId="75" fillId="0" borderId="0" xfId="0" applyNumberFormat="1" applyFont="1" applyAlignment="1">
      <alignment horizontal="center"/>
    </xf>
    <xf numFmtId="0" fontId="78" fillId="0" borderId="0" xfId="0" applyFont="1" applyAlignment="1">
      <alignment horizontal="center"/>
    </xf>
    <xf numFmtId="0" fontId="84" fillId="0" borderId="0" xfId="181" applyFont="1" applyAlignment="1">
      <alignment horizontal="center" vertical="center"/>
    </xf>
    <xf numFmtId="0" fontId="60" fillId="0" borderId="0" xfId="181" applyFont="1" applyAlignment="1">
      <alignment horizontal="center" vertical="center"/>
    </xf>
    <xf numFmtId="0" fontId="7" fillId="0" borderId="0" xfId="181" applyFont="1" applyAlignment="1">
      <alignment horizontal="center" vertical="center"/>
    </xf>
    <xf numFmtId="0" fontId="13" fillId="0" borderId="0" xfId="181" applyFont="1" applyAlignment="1">
      <alignment horizontal="center"/>
    </xf>
    <xf numFmtId="0" fontId="60" fillId="0" borderId="0" xfId="181" applyFont="1" applyFill="1" applyAlignment="1">
      <alignment horizontal="center"/>
    </xf>
    <xf numFmtId="0" fontId="101" fillId="0" borderId="0" xfId="181" applyFont="1" applyFill="1" applyAlignment="1">
      <alignment horizontal="center" vertical="center"/>
    </xf>
    <xf numFmtId="43" fontId="0" fillId="0" borderId="0" xfId="183" applyFont="1" applyAlignment="1">
      <alignment horizontal="center" vertical="center"/>
    </xf>
    <xf numFmtId="0" fontId="77" fillId="0" borderId="0" xfId="181" applyFont="1" applyAlignment="1">
      <alignment horizontal="center" vertical="center"/>
    </xf>
    <xf numFmtId="43" fontId="0" fillId="0" borderId="0" xfId="183" applyFont="1" applyAlignment="1">
      <alignment horizontal="center" vertical="top"/>
    </xf>
    <xf numFmtId="0" fontId="77" fillId="0" borderId="0" xfId="181" applyFont="1" applyAlignment="1">
      <alignment horizontal="center" vertical="top"/>
    </xf>
    <xf numFmtId="170" fontId="0" fillId="0" borderId="0" xfId="183" applyNumberFormat="1" applyFont="1" applyAlignment="1"/>
    <xf numFmtId="43" fontId="60" fillId="0" borderId="0" xfId="183" applyFont="1" applyAlignment="1">
      <alignment horizontal="center" vertical="center"/>
    </xf>
    <xf numFmtId="43" fontId="7" fillId="0" borderId="0" xfId="183" applyFont="1" applyAlignment="1">
      <alignment horizontal="center" vertical="center"/>
    </xf>
    <xf numFmtId="0" fontId="99" fillId="0" borderId="0" xfId="181" applyFont="1" applyAlignment="1">
      <alignment horizontal="center" vertical="center"/>
    </xf>
    <xf numFmtId="43" fontId="84" fillId="0" borderId="0" xfId="183" applyFont="1" applyAlignment="1">
      <alignment horizontal="center" vertical="center"/>
    </xf>
    <xf numFmtId="170" fontId="0" fillId="0" borderId="0" xfId="183" applyNumberFormat="1" applyFont="1" applyAlignment="1">
      <alignment horizontal="center" vertical="center"/>
    </xf>
    <xf numFmtId="0" fontId="83" fillId="0" borderId="0" xfId="0" applyFont="1"/>
    <xf numFmtId="0" fontId="84" fillId="0" borderId="0" xfId="0" applyFont="1" applyAlignment="1"/>
    <xf numFmtId="0" fontId="84" fillId="0" borderId="0" xfId="0" applyFont="1"/>
    <xf numFmtId="0" fontId="84" fillId="0" borderId="0" xfId="0" applyFont="1" applyBorder="1" applyAlignment="1">
      <alignment horizontal="center" vertical="center"/>
    </xf>
    <xf numFmtId="0" fontId="83" fillId="0" borderId="0" xfId="0" applyFont="1" applyAlignment="1">
      <alignment horizontal="center"/>
    </xf>
    <xf numFmtId="0" fontId="84" fillId="0" borderId="0" xfId="0" applyFont="1" applyAlignment="1">
      <alignment horizontal="center"/>
    </xf>
    <xf numFmtId="0" fontId="89" fillId="0" borderId="0" xfId="0" applyFont="1"/>
    <xf numFmtId="3" fontId="76" fillId="0" borderId="5" xfId="1" applyNumberFormat="1" applyFont="1" applyBorder="1" applyAlignment="1">
      <alignment horizontal="center" vertical="center"/>
    </xf>
    <xf numFmtId="3" fontId="78" fillId="0" borderId="5" xfId="183" applyNumberFormat="1" applyFont="1" applyBorder="1" applyAlignment="1">
      <alignment horizontal="center" vertical="center"/>
    </xf>
    <xf numFmtId="0" fontId="60" fillId="0" borderId="0" xfId="181" applyFont="1" applyAlignment="1">
      <alignment horizontal="center" vertical="center"/>
    </xf>
    <xf numFmtId="4" fontId="76" fillId="0" borderId="5" xfId="0" applyNumberFormat="1" applyFont="1" applyBorder="1" applyAlignment="1">
      <alignment horizontal="center" vertical="center" wrapText="1"/>
    </xf>
    <xf numFmtId="170" fontId="96" fillId="0" borderId="0" xfId="1" applyNumberFormat="1" applyFont="1" applyAlignment="1">
      <alignment vertical="center"/>
    </xf>
    <xf numFmtId="170" fontId="106" fillId="0" borderId="0" xfId="1" applyNumberFormat="1" applyFont="1" applyAlignment="1">
      <alignment horizontal="center" vertical="center"/>
    </xf>
    <xf numFmtId="0" fontId="6" fillId="0" borderId="0" xfId="181" applyFont="1" applyAlignment="1">
      <alignment horizontal="left" vertical="center"/>
    </xf>
    <xf numFmtId="0" fontId="76" fillId="0" borderId="0" xfId="181" applyFont="1" applyAlignment="1">
      <alignment horizontal="right" vertical="center"/>
    </xf>
    <xf numFmtId="0" fontId="21" fillId="0" borderId="5" xfId="0" applyFont="1" applyBorder="1" applyAlignment="1">
      <alignment horizontal="center" vertical="center" wrapText="1"/>
    </xf>
    <xf numFmtId="37" fontId="7" fillId="0" borderId="5" xfId="1" applyNumberFormat="1" applyFont="1" applyFill="1" applyBorder="1" applyAlignment="1">
      <alignment horizontal="center" vertical="center" wrapText="1"/>
    </xf>
    <xf numFmtId="37" fontId="6" fillId="0" borderId="5" xfId="1" applyNumberFormat="1" applyFont="1" applyFill="1" applyBorder="1" applyAlignment="1">
      <alignment horizontal="center" vertical="center" wrapText="1"/>
    </xf>
    <xf numFmtId="0" fontId="60" fillId="0" borderId="0" xfId="181" applyFont="1" applyAlignment="1">
      <alignment horizontal="center" vertical="center"/>
    </xf>
    <xf numFmtId="0" fontId="77" fillId="0" borderId="0" xfId="181" applyFont="1" applyAlignment="1">
      <alignment horizontal="center" vertical="center"/>
    </xf>
    <xf numFmtId="0" fontId="80" fillId="0" borderId="5" xfId="181" applyFont="1" applyBorder="1" applyAlignment="1">
      <alignment horizontal="center" vertical="center"/>
    </xf>
    <xf numFmtId="0" fontId="84" fillId="0" borderId="0" xfId="0" applyFont="1" applyAlignment="1">
      <alignment vertical="center"/>
    </xf>
    <xf numFmtId="0" fontId="7" fillId="0" borderId="25" xfId="181" applyFont="1" applyBorder="1" applyAlignment="1">
      <alignment horizontal="center" vertical="center"/>
    </xf>
    <xf numFmtId="0" fontId="6" fillId="0" borderId="0" xfId="0" applyFont="1" applyBorder="1"/>
    <xf numFmtId="0" fontId="6" fillId="0" borderId="25" xfId="0" applyFont="1" applyBorder="1"/>
    <xf numFmtId="0" fontId="81" fillId="0" borderId="0" xfId="0" applyFont="1" applyBorder="1"/>
    <xf numFmtId="0" fontId="82" fillId="0" borderId="0" xfId="0" applyFont="1" applyBorder="1" applyAlignment="1"/>
    <xf numFmtId="3" fontId="7" fillId="0" borderId="25" xfId="181" applyNumberFormat="1" applyFont="1" applyBorder="1" applyAlignment="1">
      <alignment horizontal="center" vertical="center"/>
    </xf>
    <xf numFmtId="2" fontId="7" fillId="0" borderId="25" xfId="181" applyNumberFormat="1" applyFont="1" applyBorder="1" applyAlignment="1">
      <alignment horizontal="center" vertical="center"/>
    </xf>
    <xf numFmtId="0" fontId="75" fillId="0" borderId="0" xfId="0" applyFont="1" applyBorder="1" applyAlignment="1">
      <alignment horizontal="center"/>
    </xf>
    <xf numFmtId="3" fontId="75" fillId="0" borderId="0" xfId="0" applyNumberFormat="1" applyFont="1" applyBorder="1" applyAlignment="1">
      <alignment horizontal="center"/>
    </xf>
    <xf numFmtId="0" fontId="7" fillId="0" borderId="0" xfId="0" applyFont="1" applyBorder="1" applyAlignment="1">
      <alignment horizontal="center"/>
    </xf>
    <xf numFmtId="0" fontId="81" fillId="0" borderId="0" xfId="0" applyFont="1" applyBorder="1" applyAlignment="1">
      <alignment horizontal="center" wrapText="1"/>
    </xf>
    <xf numFmtId="0" fontId="60" fillId="0" borderId="25" xfId="181" applyFont="1" applyBorder="1" applyAlignment="1">
      <alignment horizontal="center" vertical="center"/>
    </xf>
    <xf numFmtId="0" fontId="6" fillId="0" borderId="0" xfId="181" applyFont="1" applyBorder="1" applyAlignment="1">
      <alignment horizontal="left" vertical="center"/>
    </xf>
    <xf numFmtId="0" fontId="7" fillId="0" borderId="0" xfId="0" applyFont="1" applyBorder="1"/>
    <xf numFmtId="0" fontId="107" fillId="0" borderId="5" xfId="0" applyFont="1" applyBorder="1" applyAlignment="1">
      <alignment horizontal="center" vertical="center" wrapText="1"/>
    </xf>
    <xf numFmtId="0" fontId="78" fillId="0" borderId="5" xfId="0" applyFont="1" applyFill="1" applyBorder="1" applyAlignment="1">
      <alignment horizontal="center" vertical="center" wrapText="1"/>
    </xf>
    <xf numFmtId="2" fontId="78" fillId="0" borderId="5" xfId="0" applyNumberFormat="1" applyFont="1" applyFill="1" applyBorder="1" applyAlignment="1">
      <alignment horizontal="center" vertical="center" wrapText="1"/>
    </xf>
    <xf numFmtId="0" fontId="108" fillId="0" borderId="0" xfId="181" applyFont="1" applyAlignment="1">
      <alignment horizontal="center" vertical="center"/>
    </xf>
    <xf numFmtId="43" fontId="108" fillId="0" borderId="0" xfId="181" applyNumberFormat="1" applyFont="1" applyAlignment="1">
      <alignment horizontal="center" vertical="center"/>
    </xf>
    <xf numFmtId="4" fontId="6" fillId="0" borderId="0" xfId="181" applyNumberFormat="1" applyFont="1" applyAlignment="1">
      <alignment horizontal="center" vertical="center"/>
    </xf>
    <xf numFmtId="0" fontId="7" fillId="0" borderId="0" xfId="0" applyFont="1" applyAlignment="1">
      <alignment horizontal="right" vertical="center"/>
    </xf>
    <xf numFmtId="0" fontId="7" fillId="0" borderId="0" xfId="0" applyFont="1" applyAlignment="1">
      <alignment vertical="center"/>
    </xf>
    <xf numFmtId="0" fontId="13" fillId="0" borderId="0" xfId="0" applyFont="1" applyAlignment="1">
      <alignment vertical="center"/>
    </xf>
    <xf numFmtId="0" fontId="6" fillId="0" borderId="0" xfId="0" applyFont="1" applyBorder="1" applyAlignment="1">
      <alignment vertical="center"/>
    </xf>
    <xf numFmtId="0" fontId="75"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78" fillId="0" borderId="0" xfId="0" applyFont="1" applyFill="1" applyBorder="1" applyAlignment="1">
      <alignment horizontal="center" vertical="center" wrapText="1"/>
    </xf>
    <xf numFmtId="0" fontId="7" fillId="0" borderId="0" xfId="0" applyFont="1" applyAlignment="1">
      <alignment vertical="center" wrapText="1"/>
    </xf>
    <xf numFmtId="0" fontId="6" fillId="0" borderId="0" xfId="0" applyFont="1" applyAlignment="1">
      <alignment horizontal="left" vertical="center"/>
    </xf>
    <xf numFmtId="0" fontId="108" fillId="0" borderId="0" xfId="0" applyFont="1" applyAlignment="1">
      <alignment vertical="center"/>
    </xf>
    <xf numFmtId="0" fontId="75" fillId="0" borderId="0" xfId="0" applyFont="1"/>
    <xf numFmtId="0" fontId="96" fillId="0" borderId="5" xfId="181" applyFont="1" applyFill="1" applyBorder="1" applyAlignment="1">
      <alignment horizontal="center" vertical="center"/>
    </xf>
    <xf numFmtId="0" fontId="96" fillId="0" borderId="5" xfId="181" applyFont="1" applyFill="1" applyBorder="1" applyAlignment="1">
      <alignment horizontal="center" vertical="center" wrapText="1"/>
    </xf>
    <xf numFmtId="0" fontId="96" fillId="0" borderId="0" xfId="181" applyFont="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79" fillId="0" borderId="5" xfId="181" applyFont="1" applyBorder="1" applyAlignment="1">
      <alignment horizontal="center" vertical="center"/>
    </xf>
    <xf numFmtId="0" fontId="80" fillId="0" borderId="0" xfId="0" applyFont="1" applyAlignment="1"/>
    <xf numFmtId="0" fontId="107" fillId="0" borderId="5" xfId="0" applyFont="1" applyBorder="1" applyAlignment="1">
      <alignment horizontal="center" vertical="center"/>
    </xf>
    <xf numFmtId="0" fontId="107" fillId="0" borderId="0" xfId="0" applyFont="1" applyFill="1" applyBorder="1" applyAlignment="1">
      <alignment vertical="center" wrapText="1"/>
    </xf>
    <xf numFmtId="2" fontId="78" fillId="0" borderId="0" xfId="0" applyNumberFormat="1" applyFont="1" applyFill="1" applyBorder="1" applyAlignment="1">
      <alignment horizontal="center" vertical="center" wrapText="1"/>
    </xf>
    <xf numFmtId="0" fontId="5" fillId="0" borderId="5" xfId="0" applyFont="1" applyBorder="1"/>
    <xf numFmtId="0" fontId="75" fillId="0" borderId="5" xfId="0" applyFont="1" applyFill="1" applyBorder="1" applyAlignment="1">
      <alignment horizontal="center" vertical="center" wrapText="1"/>
    </xf>
    <xf numFmtId="0" fontId="7" fillId="0" borderId="5" xfId="181" applyFont="1" applyFill="1" applyBorder="1" applyAlignment="1">
      <alignment horizontal="center" vertical="center" wrapText="1"/>
    </xf>
    <xf numFmtId="0" fontId="80" fillId="0" borderId="5" xfId="181" applyFont="1" applyFill="1" applyBorder="1" applyAlignment="1">
      <alignment horizontal="center" vertical="center" wrapText="1"/>
    </xf>
    <xf numFmtId="0" fontId="6" fillId="0" borderId="5" xfId="181" applyFont="1" applyBorder="1" applyAlignment="1">
      <alignment horizontal="center" vertical="center"/>
    </xf>
    <xf numFmtId="0" fontId="80" fillId="0" borderId="5" xfId="181" applyFont="1" applyFill="1" applyBorder="1" applyAlignment="1">
      <alignment horizontal="center" vertical="center"/>
    </xf>
    <xf numFmtId="0" fontId="7" fillId="27" borderId="5" xfId="0" applyFont="1" applyFill="1" applyBorder="1" applyAlignment="1">
      <alignment horizontal="center" vertical="center" wrapText="1"/>
    </xf>
    <xf numFmtId="0" fontId="76" fillId="0" borderId="5" xfId="0" applyFont="1" applyBorder="1" applyAlignment="1">
      <alignment horizontal="center" vertical="center"/>
    </xf>
    <xf numFmtId="0" fontId="78" fillId="0" borderId="5" xfId="181" applyFont="1" applyFill="1" applyBorder="1" applyAlignment="1">
      <alignment horizontal="center" vertical="center"/>
    </xf>
    <xf numFmtId="170" fontId="96" fillId="0" borderId="5" xfId="183" applyNumberFormat="1" applyFont="1" applyFill="1" applyBorder="1" applyAlignment="1">
      <alignment horizontal="center" vertical="center" wrapText="1"/>
    </xf>
    <xf numFmtId="3" fontId="75" fillId="0" borderId="5" xfId="0" applyNumberFormat="1" applyFont="1" applyFill="1" applyBorder="1" applyAlignment="1">
      <alignment horizontal="center" vertical="center" wrapText="1"/>
    </xf>
    <xf numFmtId="0" fontId="75" fillId="0" borderId="5" xfId="0" applyFont="1" applyFill="1" applyBorder="1" applyAlignment="1">
      <alignment horizontal="center" vertical="center"/>
    </xf>
    <xf numFmtId="0" fontId="75" fillId="0" borderId="5" xfId="0" applyFont="1" applyFill="1" applyBorder="1" applyAlignment="1">
      <alignment vertical="center" wrapText="1"/>
    </xf>
    <xf numFmtId="0" fontId="78" fillId="0" borderId="5" xfId="0" applyFont="1" applyFill="1" applyBorder="1" applyAlignment="1">
      <alignment horizontal="center" vertical="center"/>
    </xf>
    <xf numFmtId="0" fontId="89" fillId="0" borderId="5" xfId="0" applyFont="1" applyBorder="1" applyAlignment="1">
      <alignment horizontal="center" vertical="center" wrapText="1"/>
    </xf>
    <xf numFmtId="0" fontId="78" fillId="0" borderId="5" xfId="0" applyFont="1" applyBorder="1" applyAlignment="1">
      <alignment horizontal="center" vertical="center"/>
    </xf>
    <xf numFmtId="0" fontId="79" fillId="0" borderId="5" xfId="181" applyFont="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horizontal="left" vertical="center" wrapText="1"/>
    </xf>
    <xf numFmtId="0" fontId="75" fillId="0" borderId="5" xfId="0" applyFont="1" applyFill="1" applyBorder="1" applyAlignment="1">
      <alignment horizontal="center" vertical="center" wrapText="1"/>
    </xf>
    <xf numFmtId="0" fontId="7" fillId="0" borderId="5" xfId="0" applyFont="1" applyBorder="1" applyAlignment="1">
      <alignment horizontal="left" vertical="center"/>
    </xf>
    <xf numFmtId="0" fontId="6" fillId="0" borderId="0" xfId="0" applyFont="1" applyAlignment="1">
      <alignment horizontal="center" vertical="center"/>
    </xf>
    <xf numFmtId="0" fontId="7" fillId="0" borderId="5" xfId="0" applyFont="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6" fillId="0" borderId="0" xfId="181" applyFont="1" applyAlignment="1">
      <alignment horizontal="center" vertical="center"/>
    </xf>
    <xf numFmtId="0" fontId="13" fillId="0" borderId="0" xfId="181" applyFont="1" applyAlignment="1">
      <alignment horizontal="center"/>
    </xf>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0" xfId="0" applyFont="1" applyBorder="1" applyAlignment="1">
      <alignment horizontal="left" vertical="center"/>
    </xf>
    <xf numFmtId="0" fontId="7" fillId="0" borderId="28"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5" xfId="0" applyFont="1" applyBorder="1" applyAlignment="1">
      <alignment vertical="center" wrapText="1"/>
    </xf>
    <xf numFmtId="170" fontId="75" fillId="0" borderId="5" xfId="0" applyNumberFormat="1" applyFont="1" applyFill="1" applyBorder="1" applyAlignment="1">
      <alignment horizontal="center" vertical="center"/>
    </xf>
    <xf numFmtId="0" fontId="75" fillId="0" borderId="5" xfId="0" applyFont="1" applyFill="1" applyBorder="1" applyAlignment="1">
      <alignment horizontal="right" vertical="center" wrapText="1"/>
    </xf>
    <xf numFmtId="0" fontId="75" fillId="0" borderId="5" xfId="0" applyFont="1" applyBorder="1" applyAlignment="1">
      <alignment vertical="center"/>
    </xf>
    <xf numFmtId="170" fontId="7" fillId="0" borderId="0" xfId="0" applyNumberFormat="1" applyFont="1" applyAlignment="1">
      <alignment vertical="center"/>
    </xf>
    <xf numFmtId="170" fontId="78" fillId="0" borderId="5" xfId="183" applyNumberFormat="1" applyFont="1" applyFill="1" applyBorder="1" applyAlignment="1">
      <alignment horizontal="right" vertical="center"/>
    </xf>
    <xf numFmtId="0" fontId="78" fillId="0" borderId="5" xfId="0" applyFont="1" applyBorder="1" applyAlignment="1">
      <alignment vertical="center"/>
    </xf>
    <xf numFmtId="0" fontId="78" fillId="0" borderId="5" xfId="0" applyFont="1" applyFill="1" applyBorder="1" applyAlignment="1">
      <alignment horizontal="right" vertical="center" wrapText="1"/>
    </xf>
    <xf numFmtId="170" fontId="78" fillId="0" borderId="5" xfId="0" applyNumberFormat="1" applyFont="1" applyFill="1" applyBorder="1" applyAlignment="1">
      <alignment horizontal="center" vertical="center"/>
    </xf>
    <xf numFmtId="0" fontId="75" fillId="0" borderId="5" xfId="0" applyFont="1" applyBorder="1" applyAlignment="1">
      <alignment horizontal="center" vertical="center"/>
    </xf>
    <xf numFmtId="170" fontId="75" fillId="0" borderId="5" xfId="183" applyNumberFormat="1" applyFont="1" applyFill="1" applyBorder="1" applyAlignment="1">
      <alignment horizontal="right" vertical="center"/>
    </xf>
    <xf numFmtId="170" fontId="75" fillId="0" borderId="5" xfId="183" applyNumberFormat="1" applyFont="1" applyFill="1" applyBorder="1" applyAlignment="1">
      <alignment horizontal="center" vertical="center"/>
    </xf>
    <xf numFmtId="0" fontId="75" fillId="0" borderId="5" xfId="0" applyFont="1" applyBorder="1" applyAlignment="1">
      <alignment horizontal="righ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7" fillId="0" borderId="5" xfId="0" applyFont="1" applyFill="1" applyBorder="1" applyAlignment="1">
      <alignment horizontal="left" vertical="center" wrapText="1"/>
    </xf>
    <xf numFmtId="3" fontId="7" fillId="0" borderId="5" xfId="0" applyNumberFormat="1" applyFont="1" applyFill="1" applyBorder="1" applyAlignment="1">
      <alignment horizontal="center" vertical="center" wrapText="1"/>
    </xf>
    <xf numFmtId="0" fontId="6" fillId="0" borderId="5" xfId="0" applyFont="1" applyFill="1" applyBorder="1" applyAlignment="1">
      <alignment horizontal="center" vertical="center"/>
    </xf>
    <xf numFmtId="171" fontId="21" fillId="0" borderId="29" xfId="185" applyNumberFormat="1" applyFont="1" applyFill="1" applyBorder="1" applyAlignment="1">
      <alignment horizontal="center" vertical="center"/>
    </xf>
    <xf numFmtId="0" fontId="109" fillId="0" borderId="30" xfId="0" applyNumberFormat="1" applyFont="1" applyBorder="1" applyAlignment="1">
      <alignment horizontal="left" vertical="center"/>
    </xf>
    <xf numFmtId="49" fontId="7" fillId="0" borderId="5" xfId="0" applyNumberFormat="1" applyFont="1" applyBorder="1" applyAlignment="1">
      <alignment horizontal="left" vertical="center"/>
    </xf>
    <xf numFmtId="3" fontId="6" fillId="0" borderId="5" xfId="0" applyNumberFormat="1" applyFont="1" applyBorder="1" applyAlignment="1">
      <alignment horizontal="center" vertical="center"/>
    </xf>
    <xf numFmtId="0" fontId="6" fillId="0" borderId="5" xfId="0" applyFont="1" applyBorder="1" applyAlignment="1">
      <alignment horizontal="left" vertical="center"/>
    </xf>
    <xf numFmtId="171" fontId="21" fillId="0" borderId="5" xfId="185" applyNumberFormat="1" applyFont="1" applyFill="1" applyBorder="1" applyAlignment="1">
      <alignment horizontal="center" vertical="center"/>
    </xf>
    <xf numFmtId="0" fontId="109" fillId="0" borderId="5" xfId="0" applyNumberFormat="1" applyFont="1" applyBorder="1" applyAlignment="1">
      <alignment horizontal="left" vertical="center"/>
    </xf>
    <xf numFmtId="3" fontId="7" fillId="0" borderId="5" xfId="0" applyNumberFormat="1" applyFont="1" applyBorder="1" applyAlignment="1">
      <alignment horizontal="center" vertical="center"/>
    </xf>
    <xf numFmtId="171" fontId="21" fillId="27" borderId="5" xfId="185" applyNumberFormat="1" applyFont="1" applyFill="1" applyBorder="1" applyAlignment="1">
      <alignment horizontal="center"/>
    </xf>
    <xf numFmtId="170" fontId="109" fillId="27" borderId="5" xfId="66" applyNumberFormat="1" applyFont="1" applyFill="1" applyBorder="1" applyAlignment="1">
      <alignment horizontal="left"/>
    </xf>
    <xf numFmtId="171" fontId="21" fillId="0" borderId="5" xfId="185" applyNumberFormat="1" applyFont="1" applyFill="1" applyBorder="1" applyAlignment="1">
      <alignment horizontal="center"/>
    </xf>
    <xf numFmtId="0" fontId="109" fillId="0" borderId="5" xfId="0" applyNumberFormat="1" applyFont="1" applyBorder="1" applyAlignment="1">
      <alignment horizontal="left"/>
    </xf>
    <xf numFmtId="171" fontId="107" fillId="0" borderId="5" xfId="185" applyNumberFormat="1" applyFont="1" applyFill="1" applyBorder="1" applyAlignment="1">
      <alignment horizontal="center"/>
    </xf>
    <xf numFmtId="0" fontId="103" fillId="0" borderId="5" xfId="0" applyNumberFormat="1" applyFont="1" applyBorder="1" applyAlignment="1">
      <alignment horizontal="left"/>
    </xf>
    <xf numFmtId="0" fontId="7" fillId="0" borderId="0" xfId="0" applyFont="1" applyAlignment="1"/>
    <xf numFmtId="0" fontId="79" fillId="0" borderId="0" xfId="0" applyFont="1" applyAlignment="1">
      <alignment vertical="top"/>
    </xf>
    <xf numFmtId="0" fontId="5" fillId="0" borderId="0" xfId="0" applyFont="1" applyAlignment="1">
      <alignment horizontal="center" vertical="center"/>
    </xf>
    <xf numFmtId="0" fontId="110" fillId="0" borderId="0" xfId="0" applyFont="1" applyAlignment="1">
      <alignment horizontal="center" vertical="center"/>
    </xf>
    <xf numFmtId="0" fontId="7" fillId="27" borderId="5" xfId="0" applyFont="1" applyFill="1" applyBorder="1" applyAlignment="1">
      <alignment horizontal="center" vertical="center"/>
    </xf>
    <xf numFmtId="0" fontId="6" fillId="27" borderId="5" xfId="0" applyFont="1" applyFill="1" applyBorder="1" applyAlignment="1">
      <alignment horizontal="left" vertical="center"/>
    </xf>
    <xf numFmtId="0" fontId="6" fillId="0" borderId="0" xfId="181" applyFont="1" applyAlignment="1">
      <alignment horizontal="center" vertical="top"/>
    </xf>
    <xf numFmtId="0" fontId="6" fillId="0" borderId="0" xfId="181" applyFont="1" applyAlignment="1">
      <alignment horizontal="center"/>
    </xf>
    <xf numFmtId="0" fontId="6" fillId="0" borderId="28" xfId="0" applyFont="1" applyFill="1" applyBorder="1" applyAlignment="1">
      <alignment horizontal="left" vertical="center"/>
    </xf>
    <xf numFmtId="0" fontId="7" fillId="0" borderId="0" xfId="0" applyFont="1" applyAlignment="1">
      <alignment horizontal="center" vertical="center"/>
    </xf>
    <xf numFmtId="0" fontId="75" fillId="0" borderId="5" xfId="0" applyFont="1" applyFill="1" applyBorder="1" applyAlignment="1">
      <alignment horizontal="center" vertical="center" wrapText="1"/>
    </xf>
    <xf numFmtId="0" fontId="96" fillId="0" borderId="5" xfId="181" applyFont="1" applyFill="1" applyBorder="1" applyAlignment="1">
      <alignment horizontal="center" vertical="center" wrapText="1"/>
    </xf>
    <xf numFmtId="0" fontId="96" fillId="0" borderId="5" xfId="181" applyFont="1" applyFill="1" applyBorder="1" applyAlignment="1">
      <alignment horizontal="center" vertical="center" wrapText="1"/>
    </xf>
    <xf numFmtId="0" fontId="96" fillId="0" borderId="0" xfId="181" applyFont="1" applyBorder="1" applyAlignment="1">
      <alignment horizontal="center" vertical="center"/>
    </xf>
    <xf numFmtId="0" fontId="60" fillId="0" borderId="0" xfId="181" applyFont="1" applyBorder="1" applyAlignment="1">
      <alignment horizontal="center" vertical="center"/>
    </xf>
    <xf numFmtId="0" fontId="96" fillId="0" borderId="5" xfId="181" applyFont="1" applyFill="1" applyBorder="1" applyAlignment="1">
      <alignment horizontal="center" vertical="center"/>
    </xf>
    <xf numFmtId="0" fontId="96" fillId="0" borderId="0" xfId="181" applyFont="1" applyAlignment="1">
      <alignment horizontal="center" vertical="center" wrapText="1"/>
    </xf>
    <xf numFmtId="0" fontId="6" fillId="0" borderId="0" xfId="181" applyFont="1" applyAlignment="1">
      <alignment horizontal="center" vertical="center"/>
    </xf>
    <xf numFmtId="0" fontId="96" fillId="0" borderId="0" xfId="181" applyFont="1" applyAlignment="1">
      <alignment horizontal="center" vertical="center"/>
    </xf>
    <xf numFmtId="0" fontId="100" fillId="0" borderId="0" xfId="181" applyFont="1" applyAlignment="1">
      <alignment horizontal="center" vertical="center"/>
    </xf>
    <xf numFmtId="0" fontId="7" fillId="0" borderId="0" xfId="181" applyFont="1" applyAlignment="1">
      <alignment horizontal="center" vertical="center"/>
    </xf>
    <xf numFmtId="0" fontId="7" fillId="0" borderId="5" xfId="181" applyFont="1" applyFill="1" applyBorder="1" applyAlignment="1">
      <alignment horizontal="center" vertical="center"/>
    </xf>
    <xf numFmtId="0" fontId="60" fillId="0" borderId="0" xfId="181" applyFont="1" applyAlignment="1">
      <alignment horizontal="center" vertical="center"/>
    </xf>
    <xf numFmtId="0" fontId="7" fillId="0" borderId="0" xfId="181" applyFont="1" applyBorder="1" applyAlignment="1">
      <alignment horizontal="center" vertical="center"/>
    </xf>
    <xf numFmtId="0" fontId="7" fillId="0" borderId="0" xfId="0" applyFont="1" applyBorder="1" applyAlignment="1">
      <alignment horizontal="center"/>
    </xf>
    <xf numFmtId="0" fontId="83" fillId="0" borderId="0" xfId="0" applyFont="1" applyAlignment="1">
      <alignment horizontal="center"/>
    </xf>
    <xf numFmtId="0" fontId="111" fillId="0" borderId="0" xfId="0" applyFont="1" applyAlignment="1">
      <alignment vertical="center"/>
    </xf>
    <xf numFmtId="0" fontId="76" fillId="0" borderId="0" xfId="0" applyFont="1"/>
    <xf numFmtId="0" fontId="80" fillId="0" borderId="5" xfId="0" applyFont="1" applyBorder="1" applyAlignment="1">
      <alignment horizontal="center" vertical="center"/>
    </xf>
    <xf numFmtId="0" fontId="80" fillId="0" borderId="0" xfId="0" applyFont="1" applyAlignment="1">
      <alignment horizontal="center" vertical="center"/>
    </xf>
    <xf numFmtId="0" fontId="112" fillId="0" borderId="0" xfId="0" applyFont="1" applyAlignment="1">
      <alignment horizontal="center" vertical="center"/>
    </xf>
    <xf numFmtId="0" fontId="76" fillId="0" borderId="5" xfId="0" applyFont="1" applyBorder="1" applyAlignment="1">
      <alignment vertical="center" wrapText="1"/>
    </xf>
    <xf numFmtId="0" fontId="76" fillId="0" borderId="0" xfId="0" applyFont="1" applyAlignment="1">
      <alignment vertical="center" wrapText="1"/>
    </xf>
    <xf numFmtId="0" fontId="111" fillId="0" borderId="0" xfId="0" applyFont="1" applyAlignment="1">
      <alignment vertical="center" wrapText="1"/>
    </xf>
    <xf numFmtId="0" fontId="76" fillId="0" borderId="0" xfId="0" applyFont="1" applyAlignment="1">
      <alignment vertical="center"/>
    </xf>
    <xf numFmtId="0" fontId="84" fillId="0" borderId="5" xfId="0" applyFont="1" applyFill="1" applyBorder="1" applyAlignment="1">
      <alignment horizontal="center" vertical="center" wrapText="1"/>
    </xf>
    <xf numFmtId="0" fontId="84" fillId="27" borderId="5" xfId="0" applyFont="1" applyFill="1" applyBorder="1" applyAlignment="1">
      <alignment horizontal="center" vertical="center" wrapText="1"/>
    </xf>
    <xf numFmtId="0" fontId="75" fillId="0" borderId="5" xfId="0" applyFont="1" applyFill="1" applyBorder="1" applyAlignment="1">
      <alignment horizontal="left" vertical="center" wrapText="1"/>
    </xf>
    <xf numFmtId="0" fontId="76" fillId="0" borderId="0" xfId="0" applyFont="1" applyBorder="1" applyAlignment="1">
      <alignment horizontal="center" vertical="center" wrapText="1"/>
    </xf>
    <xf numFmtId="0" fontId="76" fillId="0" borderId="0" xfId="0" applyFont="1" applyBorder="1" applyAlignment="1">
      <alignment vertical="center"/>
    </xf>
    <xf numFmtId="0" fontId="113" fillId="0" borderId="0"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4" fillId="0" borderId="0" xfId="181" applyFont="1" applyAlignment="1">
      <alignment horizontal="center" vertical="center"/>
    </xf>
    <xf numFmtId="0" fontId="115" fillId="0" borderId="5" xfId="181" applyFont="1" applyBorder="1" applyAlignment="1">
      <alignment horizontal="center" vertical="center"/>
    </xf>
    <xf numFmtId="0" fontId="115" fillId="0" borderId="5" xfId="181" applyFont="1" applyFill="1" applyBorder="1" applyAlignment="1">
      <alignment vertical="center" wrapText="1"/>
    </xf>
    <xf numFmtId="4" fontId="4" fillId="0" borderId="5" xfId="183" applyNumberFormat="1" applyFont="1" applyBorder="1" applyAlignment="1">
      <alignment horizontal="center" vertical="center"/>
    </xf>
    <xf numFmtId="0" fontId="4" fillId="0" borderId="5" xfId="181" applyFont="1" applyBorder="1" applyAlignment="1">
      <alignment horizontal="center" vertical="center" wrapText="1"/>
    </xf>
    <xf numFmtId="0" fontId="113" fillId="0" borderId="5" xfId="0" applyFont="1" applyFill="1" applyBorder="1" applyAlignment="1">
      <alignment vertical="center" wrapText="1"/>
    </xf>
    <xf numFmtId="0" fontId="96" fillId="0" borderId="5" xfId="181" applyFont="1" applyBorder="1" applyAlignment="1">
      <alignment horizontal="center" vertical="center"/>
    </xf>
    <xf numFmtId="0" fontId="96" fillId="0" borderId="5" xfId="181" applyFont="1" applyBorder="1" applyAlignment="1">
      <alignment horizontal="left" vertical="center" wrapText="1"/>
    </xf>
    <xf numFmtId="3" fontId="60" fillId="0" borderId="0" xfId="181" applyNumberFormat="1" applyFont="1" applyBorder="1" applyAlignment="1">
      <alignment horizontal="center" vertical="center"/>
    </xf>
    <xf numFmtId="170" fontId="60" fillId="0" borderId="0" xfId="183" applyNumberFormat="1" applyFont="1" applyBorder="1" applyAlignment="1">
      <alignment horizontal="center" vertical="center"/>
    </xf>
    <xf numFmtId="0" fontId="60" fillId="0" borderId="5" xfId="181" applyFont="1" applyBorder="1" applyAlignment="1">
      <alignment horizontal="center" vertical="center"/>
    </xf>
    <xf numFmtId="0" fontId="60" fillId="0" borderId="5" xfId="181" applyFont="1" applyBorder="1" applyAlignment="1">
      <alignment horizontal="left" vertical="center" wrapText="1"/>
    </xf>
    <xf numFmtId="0" fontId="76" fillId="0" borderId="5" xfId="181" applyFont="1" applyFill="1" applyBorder="1" applyAlignment="1">
      <alignment horizontal="center" vertical="center"/>
    </xf>
    <xf numFmtId="3" fontId="60" fillId="0" borderId="5" xfId="0" applyNumberFormat="1" applyFont="1" applyBorder="1" applyAlignment="1">
      <alignment horizontal="center" vertical="center"/>
    </xf>
    <xf numFmtId="0" fontId="96" fillId="0" borderId="0" xfId="181" applyFont="1" applyFill="1" applyBorder="1" applyAlignment="1">
      <alignment horizontal="center" vertical="center" wrapText="1"/>
    </xf>
    <xf numFmtId="0" fontId="117" fillId="0" borderId="0" xfId="181" applyFont="1" applyBorder="1" applyAlignment="1">
      <alignment horizontal="left" vertical="center"/>
    </xf>
    <xf numFmtId="0" fontId="60" fillId="27" borderId="5" xfId="181" applyFont="1" applyFill="1" applyBorder="1" applyAlignment="1">
      <alignment horizontal="left" vertical="center" wrapText="1"/>
    </xf>
    <xf numFmtId="0" fontId="76" fillId="0" borderId="0" xfId="181" applyFont="1" applyAlignment="1">
      <alignment horizontal="left" vertical="center"/>
    </xf>
    <xf numFmtId="0" fontId="80" fillId="0" borderId="0" xfId="181" applyFont="1" applyAlignment="1">
      <alignment horizontal="center" vertical="center"/>
    </xf>
    <xf numFmtId="170" fontId="6" fillId="0" borderId="0" xfId="183" applyNumberFormat="1" applyFont="1" applyAlignment="1">
      <alignment horizontal="center" vertical="center"/>
    </xf>
    <xf numFmtId="0" fontId="108" fillId="0" borderId="0" xfId="181" applyFont="1" applyAlignment="1">
      <alignment vertical="center"/>
    </xf>
    <xf numFmtId="170" fontId="108" fillId="0" borderId="0" xfId="183" applyNumberFormat="1" applyFont="1" applyAlignment="1">
      <alignment horizontal="center" vertical="center"/>
    </xf>
    <xf numFmtId="3" fontId="108" fillId="0" borderId="0" xfId="181" applyNumberFormat="1" applyFont="1" applyAlignment="1">
      <alignment horizontal="center" vertical="center"/>
    </xf>
    <xf numFmtId="0" fontId="98" fillId="0" borderId="5" xfId="185" applyFont="1" applyFill="1" applyBorder="1" applyAlignment="1">
      <alignment horizontal="center" vertical="center" wrapText="1"/>
    </xf>
    <xf numFmtId="170" fontId="98" fillId="0" borderId="5" xfId="183" applyNumberFormat="1" applyFont="1" applyFill="1" applyBorder="1" applyAlignment="1">
      <alignment horizontal="center" vertical="center" wrapText="1"/>
    </xf>
    <xf numFmtId="3" fontId="98" fillId="0" borderId="5" xfId="185" applyNumberFormat="1" applyFont="1" applyFill="1" applyBorder="1" applyAlignment="1">
      <alignment horizontal="center" vertical="center" wrapText="1"/>
    </xf>
    <xf numFmtId="3" fontId="102" fillId="0" borderId="0" xfId="181" applyNumberFormat="1" applyFont="1" applyAlignment="1">
      <alignment horizontal="center" vertical="center"/>
    </xf>
    <xf numFmtId="0" fontId="4" fillId="0" borderId="5" xfId="181" applyFont="1" applyBorder="1" applyAlignment="1">
      <alignment horizontal="center" vertical="center"/>
    </xf>
    <xf numFmtId="0" fontId="4" fillId="0" borderId="5" xfId="0" applyFont="1" applyBorder="1" applyAlignment="1">
      <alignment horizontal="left" vertical="center"/>
    </xf>
    <xf numFmtId="3" fontId="115" fillId="0" borderId="5" xfId="63" applyNumberFormat="1" applyFont="1" applyFill="1" applyBorder="1" applyAlignment="1">
      <alignment horizontal="center" vertical="center" wrapText="1"/>
    </xf>
    <xf numFmtId="3" fontId="4" fillId="0" borderId="5" xfId="181" applyNumberFormat="1" applyFont="1" applyFill="1" applyBorder="1" applyAlignment="1">
      <alignment horizontal="center" vertical="center" wrapText="1"/>
    </xf>
    <xf numFmtId="0" fontId="60" fillId="0" borderId="0" xfId="181" applyFont="1" applyAlignment="1">
      <alignment vertical="center"/>
    </xf>
    <xf numFmtId="3" fontId="115" fillId="27" borderId="5" xfId="63" applyNumberFormat="1" applyFont="1" applyFill="1" applyBorder="1" applyAlignment="1">
      <alignment horizontal="center" vertical="center" wrapText="1"/>
    </xf>
    <xf numFmtId="0" fontId="75" fillId="0" borderId="5" xfId="128" applyFont="1" applyFill="1" applyBorder="1" applyAlignment="1">
      <alignment horizontal="center" vertical="center"/>
    </xf>
    <xf numFmtId="0" fontId="75" fillId="0" borderId="5" xfId="128" applyFont="1" applyFill="1" applyBorder="1" applyAlignment="1">
      <alignment horizontal="center" vertical="center" wrapText="1"/>
    </xf>
    <xf numFmtId="0" fontId="6" fillId="0" borderId="0" xfId="181" applyFont="1"/>
    <xf numFmtId="4" fontId="78" fillId="0" borderId="5" xfId="69" applyNumberFormat="1" applyFont="1" applyBorder="1" applyAlignment="1">
      <alignment horizontal="center" vertical="center"/>
    </xf>
    <xf numFmtId="171" fontId="78" fillId="0" borderId="5" xfId="69" applyNumberFormat="1" applyFont="1" applyBorder="1" applyAlignment="1">
      <alignment horizontal="center" vertical="center"/>
    </xf>
    <xf numFmtId="171" fontId="78" fillId="0" borderId="5" xfId="63" applyNumberFormat="1" applyFont="1" applyFill="1" applyBorder="1" applyAlignment="1">
      <alignment horizontal="center" vertical="center" wrapText="1"/>
    </xf>
    <xf numFmtId="0" fontId="7" fillId="0" borderId="5" xfId="181" applyFont="1" applyFill="1" applyBorder="1" applyAlignment="1">
      <alignment vertical="top" wrapText="1"/>
    </xf>
    <xf numFmtId="0" fontId="4" fillId="0" borderId="0" xfId="181" applyFont="1" applyAlignment="1">
      <alignment vertical="center"/>
    </xf>
    <xf numFmtId="3" fontId="84" fillId="0" borderId="0" xfId="181" applyNumberFormat="1" applyFont="1" applyAlignment="1">
      <alignment vertical="center"/>
    </xf>
    <xf numFmtId="0" fontId="6" fillId="0" borderId="25" xfId="181" applyFont="1" applyBorder="1"/>
    <xf numFmtId="0" fontId="77" fillId="0" borderId="0" xfId="181" applyBorder="1"/>
    <xf numFmtId="0" fontId="21" fillId="0" borderId="5" xfId="0" applyFont="1" applyBorder="1" applyAlignment="1">
      <alignment horizontal="center" vertical="center"/>
    </xf>
    <xf numFmtId="0" fontId="77" fillId="0" borderId="0" xfId="181" applyAlignment="1">
      <alignment vertical="center"/>
    </xf>
    <xf numFmtId="0" fontId="7" fillId="0" borderId="0" xfId="181" applyFont="1" applyAlignment="1">
      <alignment horizontal="center" vertical="center"/>
    </xf>
    <xf numFmtId="0" fontId="7" fillId="0" borderId="5" xfId="0" applyFont="1" applyFill="1" applyBorder="1" applyAlignment="1">
      <alignment horizontal="center" vertical="center" wrapText="1"/>
    </xf>
    <xf numFmtId="0" fontId="78" fillId="0" borderId="5" xfId="0" applyFont="1" applyFill="1" applyBorder="1" applyAlignment="1">
      <alignment horizontal="left" vertical="center" wrapText="1"/>
    </xf>
    <xf numFmtId="0" fontId="78" fillId="0" borderId="5" xfId="0" applyFont="1" applyBorder="1" applyAlignment="1">
      <alignment vertical="center" wrapText="1"/>
    </xf>
    <xf numFmtId="0" fontId="78" fillId="0" borderId="5" xfId="0" applyFont="1" applyFill="1" applyBorder="1" applyAlignment="1">
      <alignment vertical="center" wrapText="1"/>
    </xf>
    <xf numFmtId="3" fontId="6" fillId="0" borderId="5" xfId="0" applyNumberFormat="1" applyFont="1" applyBorder="1" applyAlignment="1">
      <alignment horizontal="center" vertical="center" wrapText="1"/>
    </xf>
    <xf numFmtId="0" fontId="89" fillId="0" borderId="5" xfId="0" applyFont="1" applyBorder="1" applyAlignment="1">
      <alignment horizontal="justify" vertical="center" wrapText="1"/>
    </xf>
    <xf numFmtId="3" fontId="4" fillId="0" borderId="32" xfId="183" applyNumberFormat="1" applyFont="1" applyFill="1" applyBorder="1" applyAlignment="1">
      <alignment horizontal="center" vertical="center"/>
    </xf>
    <xf numFmtId="3" fontId="78" fillId="0" borderId="5" xfId="0" applyNumberFormat="1" applyFont="1" applyBorder="1" applyAlignment="1">
      <alignment horizontal="center" vertical="center" wrapText="1"/>
    </xf>
    <xf numFmtId="0" fontId="7" fillId="0" borderId="0" xfId="0" applyFont="1" applyBorder="1" applyAlignment="1">
      <alignment vertical="center"/>
    </xf>
    <xf numFmtId="0" fontId="119" fillId="0" borderId="0" xfId="0" applyFont="1" applyFill="1" applyBorder="1" applyAlignment="1">
      <alignment horizontal="center" vertical="center" wrapText="1"/>
    </xf>
    <xf numFmtId="164" fontId="7" fillId="0" borderId="0" xfId="187" applyFont="1" applyAlignment="1">
      <alignment vertical="center"/>
    </xf>
    <xf numFmtId="0" fontId="96" fillId="0" borderId="0" xfId="181" applyFont="1" applyAlignment="1">
      <alignment horizontal="center" vertical="center"/>
    </xf>
    <xf numFmtId="0" fontId="7" fillId="0" borderId="0" xfId="181" applyFont="1" applyAlignment="1">
      <alignment horizontal="center" vertical="center"/>
    </xf>
    <xf numFmtId="4" fontId="7" fillId="0" borderId="0" xfId="0" applyNumberFormat="1" applyFont="1" applyAlignment="1">
      <alignment vertical="center"/>
    </xf>
    <xf numFmtId="170" fontId="78" fillId="0" borderId="5" xfId="1" applyNumberFormat="1" applyFont="1" applyFill="1" applyBorder="1" applyAlignment="1">
      <alignment horizontal="center" vertical="center"/>
    </xf>
    <xf numFmtId="0" fontId="6" fillId="0" borderId="0" xfId="0" applyFont="1" applyAlignment="1">
      <alignment horizontal="center" vertical="center"/>
    </xf>
    <xf numFmtId="0" fontId="7" fillId="0" borderId="0" xfId="0" applyFont="1" applyBorder="1" applyAlignment="1">
      <alignment horizontal="center" vertical="center" wrapText="1"/>
    </xf>
    <xf numFmtId="170" fontId="60" fillId="0" borderId="0" xfId="1" applyNumberFormat="1" applyFont="1" applyAlignment="1">
      <alignment horizontal="center" vertical="center"/>
    </xf>
    <xf numFmtId="170" fontId="60" fillId="0" borderId="0" xfId="1" applyNumberFormat="1" applyFont="1" applyBorder="1" applyAlignment="1">
      <alignment horizontal="center" vertical="center"/>
    </xf>
    <xf numFmtId="187" fontId="118" fillId="0" borderId="5" xfId="0" applyNumberFormat="1" applyFont="1" applyBorder="1" applyAlignment="1">
      <alignment horizontal="right" vertical="center"/>
    </xf>
    <xf numFmtId="171" fontId="78" fillId="0" borderId="5" xfId="0" applyNumberFormat="1" applyFont="1" applyFill="1" applyBorder="1" applyAlignment="1">
      <alignment horizontal="center" vertical="center" wrapText="1"/>
    </xf>
    <xf numFmtId="0" fontId="7" fillId="0" borderId="0" xfId="181" applyFont="1" applyBorder="1" applyAlignment="1">
      <alignment horizontal="center" vertical="center"/>
    </xf>
    <xf numFmtId="0" fontId="78" fillId="0" borderId="5" xfId="0" applyFont="1" applyBorder="1" applyAlignment="1">
      <alignment horizontal="center" vertical="center" wrapText="1"/>
    </xf>
    <xf numFmtId="0" fontId="76" fillId="0" borderId="0" xfId="181" applyFont="1" applyBorder="1" applyAlignment="1">
      <alignment horizontal="center" vertical="center"/>
    </xf>
    <xf numFmtId="0" fontId="80" fillId="0" borderId="0" xfId="181" applyFont="1" applyBorder="1" applyAlignment="1">
      <alignment horizontal="center" vertical="center"/>
    </xf>
    <xf numFmtId="0" fontId="7" fillId="0" borderId="5" xfId="0" applyFont="1" applyFill="1" applyBorder="1" applyAlignment="1">
      <alignment horizontal="center" vertical="center"/>
    </xf>
    <xf numFmtId="2" fontId="60" fillId="0" borderId="0" xfId="181" applyNumberFormat="1" applyFont="1" applyAlignment="1">
      <alignment horizontal="center" vertical="center"/>
    </xf>
    <xf numFmtId="164" fontId="6" fillId="0" borderId="0" xfId="187" applyFont="1" applyAlignment="1">
      <alignment vertical="center"/>
    </xf>
    <xf numFmtId="0" fontId="78" fillId="0" borderId="5" xfId="181" applyFont="1" applyBorder="1" applyAlignment="1">
      <alignment horizontal="center" vertical="center"/>
    </xf>
    <xf numFmtId="0" fontId="78" fillId="0" borderId="0" xfId="181" applyFont="1" applyAlignment="1">
      <alignment horizontal="center" vertical="center"/>
    </xf>
    <xf numFmtId="3" fontId="78" fillId="0" borderId="0" xfId="181" applyNumberFormat="1" applyFont="1" applyAlignment="1">
      <alignment horizontal="center" vertical="center"/>
    </xf>
    <xf numFmtId="0" fontId="78" fillId="27" borderId="5" xfId="0" applyFont="1" applyFill="1" applyBorder="1" applyAlignment="1">
      <alignment horizontal="center" vertical="center"/>
    </xf>
    <xf numFmtId="0" fontId="78" fillId="27" borderId="5" xfId="181" applyFont="1" applyFill="1" applyBorder="1" applyAlignment="1">
      <alignment horizontal="center" vertical="center"/>
    </xf>
    <xf numFmtId="187" fontId="75" fillId="0" borderId="5" xfId="0" applyNumberFormat="1" applyFont="1" applyFill="1" applyBorder="1" applyAlignment="1">
      <alignment vertical="center" wrapText="1"/>
    </xf>
    <xf numFmtId="186" fontId="116" fillId="27" borderId="5" xfId="183" applyNumberFormat="1" applyFont="1" applyFill="1" applyBorder="1" applyAlignment="1">
      <alignment horizontal="center" vertical="center" wrapText="1"/>
    </xf>
    <xf numFmtId="43" fontId="116" fillId="27" borderId="5" xfId="183" applyNumberFormat="1" applyFont="1" applyFill="1" applyBorder="1" applyAlignment="1">
      <alignment horizontal="center" vertical="center" wrapText="1"/>
    </xf>
    <xf numFmtId="0" fontId="75" fillId="27" borderId="5" xfId="181" applyFont="1" applyFill="1" applyBorder="1" applyAlignment="1">
      <alignment horizontal="center" vertical="center" wrapText="1"/>
    </xf>
    <xf numFmtId="0" fontId="116" fillId="27" borderId="5" xfId="181" applyFont="1" applyFill="1" applyBorder="1" applyAlignment="1">
      <alignment horizontal="center" vertical="center" wrapText="1"/>
    </xf>
    <xf numFmtId="170" fontId="116" fillId="27" borderId="5" xfId="1" applyNumberFormat="1" applyFont="1" applyFill="1" applyBorder="1" applyAlignment="1">
      <alignment horizontal="center" vertical="center" wrapText="1"/>
    </xf>
    <xf numFmtId="0" fontId="116" fillId="27" borderId="0" xfId="181" applyFont="1" applyFill="1" applyBorder="1" applyAlignment="1">
      <alignment horizontal="center" vertical="center" wrapText="1"/>
    </xf>
    <xf numFmtId="170" fontId="113" fillId="27" borderId="5" xfId="183" applyNumberFormat="1" applyFont="1" applyFill="1" applyBorder="1" applyAlignment="1">
      <alignment horizontal="right" vertical="center"/>
    </xf>
    <xf numFmtId="0" fontId="113" fillId="27" borderId="12" xfId="181" applyFont="1" applyFill="1" applyBorder="1" applyAlignment="1">
      <alignment horizontal="center" vertical="center"/>
    </xf>
    <xf numFmtId="171" fontId="75" fillId="27" borderId="5" xfId="0" applyNumberFormat="1" applyFont="1" applyFill="1" applyBorder="1" applyAlignment="1">
      <alignment horizontal="right" vertical="center" wrapText="1"/>
    </xf>
    <xf numFmtId="171" fontId="78" fillId="27" borderId="5" xfId="0" applyNumberFormat="1" applyFont="1" applyFill="1" applyBorder="1" applyAlignment="1">
      <alignment horizontal="right" vertical="center" wrapText="1"/>
    </xf>
    <xf numFmtId="3" fontId="78" fillId="27" borderId="5" xfId="183" applyNumberFormat="1" applyFont="1" applyFill="1" applyBorder="1" applyAlignment="1">
      <alignment horizontal="right" vertical="center"/>
    </xf>
    <xf numFmtId="0" fontId="75" fillId="27" borderId="12" xfId="181" applyFont="1" applyFill="1" applyBorder="1" applyAlignment="1">
      <alignment horizontal="center" vertical="center"/>
    </xf>
    <xf numFmtId="0" fontId="75" fillId="27" borderId="0" xfId="181" applyFont="1" applyFill="1" applyBorder="1" applyAlignment="1">
      <alignment horizontal="center" vertical="center"/>
    </xf>
    <xf numFmtId="0" fontId="75" fillId="0" borderId="5" xfId="0" applyFont="1" applyFill="1" applyBorder="1" applyAlignment="1">
      <alignment horizontal="center" vertical="center" wrapText="1"/>
    </xf>
    <xf numFmtId="0" fontId="7" fillId="0" borderId="0" xfId="0" applyFont="1" applyAlignment="1">
      <alignment horizontal="center"/>
    </xf>
    <xf numFmtId="0" fontId="6" fillId="0" borderId="0" xfId="0" applyFont="1" applyAlignment="1">
      <alignment horizontal="center"/>
    </xf>
    <xf numFmtId="0" fontId="7" fillId="0" borderId="0" xfId="181" applyFont="1" applyAlignment="1">
      <alignment horizontal="center" vertical="center"/>
    </xf>
    <xf numFmtId="0" fontId="7" fillId="0" borderId="0" xfId="0" applyFont="1" applyBorder="1" applyAlignment="1">
      <alignment horizontal="center"/>
    </xf>
    <xf numFmtId="0" fontId="78" fillId="27" borderId="5" xfId="0" applyFont="1" applyFill="1" applyBorder="1" applyAlignment="1">
      <alignment horizontal="center" vertical="center" wrapText="1"/>
    </xf>
    <xf numFmtId="0" fontId="78" fillId="27" borderId="5" xfId="0" applyFont="1" applyFill="1" applyBorder="1" applyAlignment="1">
      <alignment horizontal="left" vertical="center" wrapText="1"/>
    </xf>
    <xf numFmtId="171" fontId="78" fillId="27" borderId="5" xfId="0" applyNumberFormat="1" applyFont="1" applyFill="1" applyBorder="1" applyAlignment="1">
      <alignment horizontal="center" vertical="center"/>
    </xf>
    <xf numFmtId="0" fontId="81" fillId="27" borderId="0" xfId="0" applyFont="1" applyFill="1" applyAlignment="1">
      <alignment horizontal="center" vertical="center"/>
    </xf>
    <xf numFmtId="0" fontId="6" fillId="27" borderId="0" xfId="0" applyFont="1" applyFill="1"/>
    <xf numFmtId="189" fontId="89" fillId="0" borderId="5" xfId="0" applyNumberFormat="1" applyFont="1" applyBorder="1" applyAlignment="1">
      <alignment horizontal="center" vertical="center"/>
    </xf>
    <xf numFmtId="43" fontId="76" fillId="0" borderId="0" xfId="181" applyNumberFormat="1" applyFont="1" applyBorder="1" applyAlignment="1">
      <alignment horizontal="center" vertical="center"/>
    </xf>
    <xf numFmtId="0" fontId="7" fillId="0" borderId="5" xfId="106" applyFont="1" applyFill="1" applyBorder="1" applyAlignment="1">
      <alignment horizontal="center" vertical="center" wrapText="1"/>
    </xf>
    <xf numFmtId="185" fontId="7" fillId="0" borderId="5" xfId="106" applyNumberFormat="1" applyFont="1" applyFill="1" applyBorder="1" applyAlignment="1">
      <alignment horizontal="center" vertical="center" wrapText="1"/>
    </xf>
    <xf numFmtId="0" fontId="7" fillId="0" borderId="5" xfId="189" applyFont="1" applyBorder="1" applyAlignment="1">
      <alignment horizontal="center" vertical="center"/>
    </xf>
    <xf numFmtId="4" fontId="79" fillId="0" borderId="5" xfId="189" applyNumberFormat="1" applyFont="1" applyBorder="1" applyAlignment="1">
      <alignment horizontal="center" vertical="center" wrapText="1"/>
    </xf>
    <xf numFmtId="0" fontId="6" fillId="0" borderId="5" xfId="189" applyFont="1" applyBorder="1" applyAlignment="1">
      <alignment horizontal="center" vertical="center"/>
    </xf>
    <xf numFmtId="4" fontId="89" fillId="0" borderId="5" xfId="189" applyNumberFormat="1" applyFont="1" applyBorder="1" applyAlignment="1">
      <alignment horizontal="center" vertical="center" wrapText="1"/>
    </xf>
    <xf numFmtId="4" fontId="7" fillId="0" borderId="5" xfId="106" applyNumberFormat="1" applyFont="1" applyBorder="1" applyAlignment="1">
      <alignment vertical="center" wrapText="1"/>
    </xf>
    <xf numFmtId="4" fontId="6" fillId="0" borderId="5" xfId="189" applyNumberFormat="1" applyFont="1" applyBorder="1" applyAlignment="1">
      <alignment horizontal="center" vertical="center" wrapText="1"/>
    </xf>
    <xf numFmtId="4" fontId="6" fillId="0" borderId="5" xfId="106" applyNumberFormat="1" applyFont="1" applyBorder="1" applyAlignment="1">
      <alignment vertical="center" wrapText="1"/>
    </xf>
    <xf numFmtId="4" fontId="7" fillId="0" borderId="5" xfId="189" applyNumberFormat="1" applyFont="1" applyBorder="1" applyAlignment="1">
      <alignment horizontal="center" vertical="center" wrapText="1"/>
    </xf>
    <xf numFmtId="4" fontId="109" fillId="0" borderId="5" xfId="0" applyNumberFormat="1" applyFont="1" applyFill="1" applyBorder="1" applyAlignment="1">
      <alignment horizontal="center" vertical="center" wrapText="1"/>
    </xf>
    <xf numFmtId="0" fontId="6" fillId="0" borderId="5" xfId="189" applyFont="1" applyFill="1" applyBorder="1" applyAlignment="1">
      <alignment horizontal="left" vertical="center"/>
    </xf>
    <xf numFmtId="0" fontId="103" fillId="0" borderId="10" xfId="0" applyFont="1" applyBorder="1" applyAlignment="1">
      <alignment horizontal="left" vertical="center" wrapText="1"/>
    </xf>
    <xf numFmtId="0" fontId="120" fillId="0" borderId="5" xfId="0" applyFont="1" applyFill="1" applyBorder="1" applyAlignment="1">
      <alignment horizontal="left" vertical="center" wrapText="1"/>
    </xf>
    <xf numFmtId="0" fontId="115" fillId="0" borderId="5" xfId="0" applyFont="1" applyBorder="1" applyAlignment="1">
      <alignment horizontal="justify" vertical="center" wrapText="1"/>
    </xf>
    <xf numFmtId="0" fontId="109" fillId="0" borderId="10" xfId="0" applyFont="1" applyBorder="1" applyAlignment="1">
      <alignment horizontal="justify" vertical="center" wrapText="1"/>
    </xf>
    <xf numFmtId="0" fontId="115" fillId="0" borderId="10" xfId="0" applyFont="1" applyBorder="1" applyAlignment="1">
      <alignment horizontal="left" vertical="center" wrapText="1"/>
    </xf>
    <xf numFmtId="0" fontId="109" fillId="0" borderId="10" xfId="0" applyFont="1" applyBorder="1" applyAlignment="1">
      <alignment horizontal="left" vertical="center" wrapText="1"/>
    </xf>
    <xf numFmtId="0" fontId="120" fillId="0" borderId="5" xfId="0" applyFont="1" applyBorder="1" applyAlignment="1">
      <alignment horizontal="center" vertical="center"/>
    </xf>
    <xf numFmtId="0" fontId="120" fillId="0" borderId="5" xfId="0" applyFont="1" applyFill="1" applyBorder="1" applyAlignment="1">
      <alignment horizontal="center" vertical="center" wrapText="1"/>
    </xf>
    <xf numFmtId="0" fontId="115" fillId="0" borderId="5" xfId="0" applyFont="1" applyBorder="1" applyAlignment="1">
      <alignment horizontal="center" vertical="center"/>
    </xf>
    <xf numFmtId="0" fontId="109" fillId="0" borderId="5" xfId="0" applyFont="1" applyBorder="1" applyAlignment="1">
      <alignment horizontal="center" vertical="center"/>
    </xf>
    <xf numFmtId="0" fontId="103" fillId="0" borderId="5" xfId="0" applyFont="1" applyBorder="1" applyAlignment="1">
      <alignment horizontal="center" vertical="center"/>
    </xf>
    <xf numFmtId="0" fontId="86" fillId="0" borderId="5" xfId="0" applyFont="1" applyBorder="1" applyAlignment="1">
      <alignment vertical="center" wrapText="1"/>
    </xf>
    <xf numFmtId="0" fontId="109" fillId="0" borderId="5" xfId="0" applyFont="1" applyBorder="1" applyAlignment="1">
      <alignment vertical="center" wrapText="1"/>
    </xf>
    <xf numFmtId="0" fontId="103" fillId="0" borderId="10" xfId="0" applyFont="1" applyBorder="1" applyAlignment="1">
      <alignment horizontal="justify" vertical="center" wrapText="1"/>
    </xf>
    <xf numFmtId="0" fontId="89" fillId="0" borderId="5" xfId="0" applyFont="1" applyBorder="1" applyAlignment="1">
      <alignment horizontal="left" vertical="center" wrapText="1"/>
    </xf>
    <xf numFmtId="0" fontId="89" fillId="0" borderId="5" xfId="0" applyFont="1" applyBorder="1" applyAlignment="1">
      <alignment horizontal="left" vertical="center"/>
    </xf>
    <xf numFmtId="0" fontId="6" fillId="27" borderId="5" xfId="0" applyFont="1" applyFill="1" applyBorder="1" applyAlignment="1">
      <alignment horizontal="left" vertical="center" wrapText="1"/>
    </xf>
    <xf numFmtId="0" fontId="76" fillId="27" borderId="5" xfId="181" applyFont="1" applyFill="1" applyBorder="1" applyAlignment="1">
      <alignment horizontal="left" vertical="center" wrapText="1"/>
    </xf>
    <xf numFmtId="0" fontId="6" fillId="0" borderId="0" xfId="181" applyFont="1" applyAlignment="1">
      <alignment horizontal="center" vertical="center"/>
    </xf>
    <xf numFmtId="0" fontId="7" fillId="0" borderId="0" xfId="181" applyFont="1" applyAlignment="1">
      <alignment horizontal="center" vertical="center" wrapText="1"/>
    </xf>
    <xf numFmtId="0" fontId="7" fillId="0" borderId="0" xfId="181" applyFont="1" applyAlignment="1">
      <alignment horizontal="center" vertical="center"/>
    </xf>
    <xf numFmtId="0" fontId="96" fillId="0" borderId="5" xfId="181" applyFont="1" applyFill="1" applyBorder="1" applyAlignment="1">
      <alignment horizontal="center" vertical="center" wrapText="1"/>
    </xf>
    <xf numFmtId="0" fontId="60" fillId="0" borderId="0" xfId="181" applyFont="1" applyAlignment="1">
      <alignment horizontal="center" vertical="center"/>
    </xf>
    <xf numFmtId="0" fontId="110" fillId="0" borderId="0" xfId="0" applyFont="1" applyAlignment="1">
      <alignment horizontal="center"/>
    </xf>
    <xf numFmtId="3" fontId="89" fillId="0" borderId="5" xfId="189" applyNumberFormat="1" applyFont="1" applyBorder="1" applyAlignment="1">
      <alignment horizontal="center" vertical="center" wrapText="1"/>
    </xf>
    <xf numFmtId="171" fontId="75" fillId="0" borderId="5" xfId="0" applyNumberFormat="1" applyFont="1" applyBorder="1" applyAlignment="1">
      <alignment horizontal="center" vertical="center" wrapText="1"/>
    </xf>
    <xf numFmtId="171" fontId="78" fillId="0" borderId="5" xfId="0" applyNumberFormat="1" applyFont="1" applyBorder="1" applyAlignment="1">
      <alignment horizontal="center" vertical="center" wrapText="1"/>
    </xf>
    <xf numFmtId="4" fontId="115" fillId="0" borderId="5" xfId="183" applyNumberFormat="1" applyFont="1" applyFill="1" applyBorder="1" applyAlignment="1">
      <alignment horizontal="center" vertical="center"/>
    </xf>
    <xf numFmtId="0" fontId="3" fillId="0" borderId="5" xfId="181" applyFont="1" applyBorder="1" applyAlignment="1">
      <alignment horizontal="center" vertical="center" wrapText="1"/>
    </xf>
    <xf numFmtId="0" fontId="6" fillId="0" borderId="0" xfId="181" applyFont="1" applyBorder="1" applyAlignment="1">
      <alignment horizontal="center" vertical="center"/>
    </xf>
    <xf numFmtId="3" fontId="78" fillId="27" borderId="5" xfId="183" applyNumberFormat="1" applyFont="1" applyFill="1" applyBorder="1" applyAlignment="1">
      <alignment horizontal="right" vertical="center" wrapText="1"/>
    </xf>
    <xf numFmtId="0" fontId="113" fillId="27" borderId="12" xfId="181" applyFont="1" applyFill="1" applyBorder="1" applyAlignment="1">
      <alignment horizontal="center" vertical="center" wrapText="1"/>
    </xf>
    <xf numFmtId="0" fontId="78" fillId="27" borderId="5" xfId="181" applyFont="1" applyFill="1" applyBorder="1" applyAlignment="1">
      <alignment horizontal="center" vertical="center" wrapText="1"/>
    </xf>
    <xf numFmtId="170" fontId="113" fillId="27" borderId="5" xfId="183" applyNumberFormat="1" applyFont="1" applyFill="1" applyBorder="1" applyAlignment="1">
      <alignment horizontal="right" vertical="center" wrapText="1"/>
    </xf>
    <xf numFmtId="3" fontId="3" fillId="0" borderId="5" xfId="181" applyNumberFormat="1" applyFont="1" applyBorder="1" applyAlignment="1">
      <alignment horizontal="center" vertical="center" wrapText="1"/>
    </xf>
    <xf numFmtId="0" fontId="7" fillId="0" borderId="5" xfId="181" applyFont="1" applyBorder="1" applyAlignment="1">
      <alignment vertical="top" wrapText="1"/>
    </xf>
    <xf numFmtId="0" fontId="3" fillId="0" borderId="5" xfId="181" applyFont="1" applyBorder="1" applyAlignment="1">
      <alignment horizontal="center" vertical="center"/>
    </xf>
    <xf numFmtId="3" fontId="76" fillId="0" borderId="5" xfId="0" applyNumberFormat="1" applyFont="1" applyFill="1" applyBorder="1" applyAlignment="1">
      <alignment horizontal="center" vertical="center" wrapText="1"/>
    </xf>
    <xf numFmtId="3" fontId="76" fillId="0" borderId="5" xfId="1" applyNumberFormat="1" applyFont="1" applyFill="1" applyBorder="1" applyAlignment="1">
      <alignment horizontal="center" vertical="center"/>
    </xf>
    <xf numFmtId="4" fontId="76" fillId="0" borderId="5" xfId="106" applyNumberFormat="1" applyFont="1" applyFill="1" applyBorder="1" applyAlignment="1">
      <alignment vertical="center" wrapText="1"/>
    </xf>
    <xf numFmtId="0" fontId="78" fillId="27" borderId="5" xfId="188" applyFont="1" applyFill="1" applyBorder="1" applyAlignment="1">
      <alignment horizontal="left" vertical="center" wrapText="1"/>
    </xf>
    <xf numFmtId="3" fontId="6" fillId="0" borderId="5" xfId="0" applyNumberFormat="1" applyFont="1" applyFill="1" applyBorder="1" applyAlignment="1">
      <alignment horizontal="center" vertical="center"/>
    </xf>
    <xf numFmtId="0" fontId="78" fillId="0" borderId="5" xfId="181" applyFont="1" applyBorder="1" applyAlignment="1">
      <alignment horizontal="center" vertical="center" wrapText="1"/>
    </xf>
    <xf numFmtId="0" fontId="78" fillId="0" borderId="5" xfId="181" applyFont="1" applyFill="1" applyBorder="1" applyAlignment="1">
      <alignment vertical="center" wrapText="1"/>
    </xf>
    <xf numFmtId="190" fontId="75" fillId="0" borderId="5" xfId="1" applyNumberFormat="1" applyFont="1" applyBorder="1" applyAlignment="1">
      <alignment horizontal="center" vertical="center" wrapText="1"/>
    </xf>
    <xf numFmtId="0" fontId="78" fillId="0" borderId="5" xfId="1" applyNumberFormat="1" applyFont="1" applyBorder="1" applyAlignment="1">
      <alignment horizontal="center" vertical="center" wrapText="1"/>
    </xf>
    <xf numFmtId="0" fontId="5" fillId="0" borderId="0" xfId="0" applyFont="1" applyAlignment="1">
      <alignment horizontal="center"/>
    </xf>
    <xf numFmtId="0" fontId="75" fillId="30" borderId="28" xfId="0" applyFont="1" applyFill="1" applyBorder="1" applyAlignment="1">
      <alignment horizontal="center" vertical="center" wrapText="1"/>
    </xf>
    <xf numFmtId="0" fontId="75" fillId="30" borderId="5" xfId="0" applyFont="1" applyFill="1" applyBorder="1" applyAlignment="1">
      <alignment horizontal="center" vertical="center" wrapText="1"/>
    </xf>
    <xf numFmtId="0" fontId="75" fillId="0" borderId="5" xfId="0" applyFont="1" applyBorder="1" applyAlignment="1">
      <alignment horizontal="center" vertical="center" wrapText="1"/>
    </xf>
    <xf numFmtId="2" fontId="6" fillId="0" borderId="5" xfId="0" applyNumberFormat="1" applyFont="1" applyBorder="1" applyAlignment="1">
      <alignment horizontal="center" vertical="center"/>
    </xf>
    <xf numFmtId="2" fontId="6" fillId="0" borderId="5" xfId="0" applyNumberFormat="1" applyFont="1" applyBorder="1" applyAlignment="1">
      <alignment horizontal="center" vertical="center" wrapText="1"/>
    </xf>
    <xf numFmtId="0" fontId="78" fillId="0" borderId="28" xfId="0" applyFont="1" applyBorder="1" applyAlignment="1">
      <alignment horizontal="center" vertical="center" wrapText="1"/>
    </xf>
    <xf numFmtId="0" fontId="78" fillId="0" borderId="28" xfId="0" applyFont="1" applyFill="1" applyBorder="1" applyAlignment="1">
      <alignment horizontal="left" vertical="center" wrapText="1"/>
    </xf>
    <xf numFmtId="0" fontId="78" fillId="0" borderId="28" xfId="0" applyFont="1" applyFill="1" applyBorder="1" applyAlignment="1">
      <alignment horizontal="center" vertical="center" wrapText="1"/>
    </xf>
    <xf numFmtId="2" fontId="78" fillId="0" borderId="28" xfId="0" applyNumberFormat="1" applyFont="1" applyFill="1" applyBorder="1" applyAlignment="1">
      <alignment horizontal="center" vertical="center" wrapText="1"/>
    </xf>
    <xf numFmtId="0" fontId="5" fillId="0" borderId="25" xfId="0" applyFont="1" applyBorder="1"/>
    <xf numFmtId="0" fontId="5" fillId="0" borderId="0" xfId="0" applyFont="1" applyBorder="1" applyAlignment="1">
      <alignment vertical="top"/>
    </xf>
    <xf numFmtId="0" fontId="5" fillId="0" borderId="0" xfId="0" applyFont="1" applyBorder="1"/>
    <xf numFmtId="0" fontId="60" fillId="0" borderId="0" xfId="181" applyFont="1" applyBorder="1" applyAlignment="1">
      <alignment horizontal="center" vertical="center"/>
    </xf>
    <xf numFmtId="0" fontId="6" fillId="0" borderId="0" xfId="181" applyFont="1" applyAlignment="1">
      <alignment horizontal="center" vertical="center"/>
    </xf>
    <xf numFmtId="0" fontId="60" fillId="0" borderId="0" xfId="181" applyFont="1" applyAlignment="1">
      <alignment horizontal="center" vertical="center"/>
    </xf>
    <xf numFmtId="0" fontId="7" fillId="0" borderId="5" xfId="0" applyFont="1" applyFill="1" applyBorder="1" applyAlignment="1">
      <alignment horizontal="center" vertical="center" wrapText="1"/>
    </xf>
    <xf numFmtId="0" fontId="75" fillId="0" borderId="5" xfId="109" applyFont="1" applyBorder="1" applyAlignment="1">
      <alignment horizontal="left" vertical="center" wrapText="1"/>
    </xf>
    <xf numFmtId="0" fontId="75" fillId="0" borderId="5" xfId="109" applyFont="1" applyBorder="1" applyAlignment="1">
      <alignment horizontal="center" vertical="center" wrapText="1"/>
    </xf>
    <xf numFmtId="170" fontId="75" fillId="0" borderId="5" xfId="1" applyNumberFormat="1" applyFont="1" applyBorder="1" applyAlignment="1">
      <alignment horizontal="center" vertical="center" wrapText="1"/>
    </xf>
    <xf numFmtId="0" fontId="78" fillId="0" borderId="5" xfId="109" applyFont="1" applyBorder="1" applyAlignment="1">
      <alignment horizontal="left" vertical="center" wrapText="1"/>
    </xf>
    <xf numFmtId="0" fontId="78" fillId="0" borderId="5" xfId="109" applyFont="1" applyBorder="1" applyAlignment="1">
      <alignment horizontal="center" vertical="center" wrapText="1"/>
    </xf>
    <xf numFmtId="10" fontId="75" fillId="0" borderId="0" xfId="0" applyNumberFormat="1" applyFont="1"/>
    <xf numFmtId="43" fontId="75" fillId="0" borderId="5" xfId="1" applyFont="1" applyBorder="1" applyAlignment="1">
      <alignment horizontal="center" vertical="center" wrapText="1"/>
    </xf>
    <xf numFmtId="0" fontId="75" fillId="0" borderId="0" xfId="0" applyFont="1" applyAlignment="1"/>
    <xf numFmtId="2" fontId="75" fillId="0" borderId="0" xfId="0" applyNumberFormat="1" applyFont="1"/>
    <xf numFmtId="0" fontId="78" fillId="0" borderId="25" xfId="0" applyFont="1" applyBorder="1"/>
    <xf numFmtId="0" fontId="121" fillId="0" borderId="0" xfId="0" applyFont="1"/>
    <xf numFmtId="43" fontId="113" fillId="27" borderId="5" xfId="183" applyNumberFormat="1" applyFont="1" applyFill="1" applyBorder="1" applyAlignment="1">
      <alignment horizontal="right" vertical="center"/>
    </xf>
    <xf numFmtId="2" fontId="78" fillId="27" borderId="5" xfId="181" applyNumberFormat="1" applyFont="1" applyFill="1" applyBorder="1" applyAlignment="1">
      <alignment horizontal="center" vertical="center" wrapText="1"/>
    </xf>
    <xf numFmtId="0" fontId="79" fillId="0" borderId="5" xfId="181" applyFont="1" applyBorder="1" applyAlignment="1">
      <alignment horizontal="center" vertical="center"/>
    </xf>
    <xf numFmtId="0" fontId="7" fillId="0" borderId="0" xfId="181" applyFont="1" applyAlignment="1">
      <alignment horizontal="center" vertical="center"/>
    </xf>
    <xf numFmtId="3" fontId="6" fillId="0" borderId="5" xfId="1" applyNumberFormat="1" applyFont="1" applyBorder="1" applyAlignment="1">
      <alignment horizontal="center" vertical="center"/>
    </xf>
    <xf numFmtId="0" fontId="109" fillId="31" borderId="33" xfId="0" applyFont="1" applyFill="1" applyBorder="1" applyAlignment="1" applyProtection="1">
      <alignment horizontal="center" vertical="center"/>
    </xf>
    <xf numFmtId="0" fontId="109" fillId="31" borderId="34" xfId="0" applyFont="1" applyFill="1" applyBorder="1" applyAlignment="1" applyProtection="1">
      <alignment horizontal="center" vertical="center"/>
    </xf>
    <xf numFmtId="0" fontId="89" fillId="0" borderId="5" xfId="189" applyFont="1" applyBorder="1" applyAlignment="1">
      <alignment horizontal="center" vertical="center"/>
    </xf>
    <xf numFmtId="0" fontId="89" fillId="0" borderId="5" xfId="189" applyFont="1" applyFill="1" applyBorder="1" applyAlignment="1">
      <alignment horizontal="left" vertical="center"/>
    </xf>
    <xf numFmtId="0" fontId="109" fillId="31" borderId="5" xfId="0" applyFont="1" applyFill="1" applyBorder="1" applyAlignment="1" applyProtection="1">
      <alignment horizontal="center" vertical="center"/>
    </xf>
    <xf numFmtId="4" fontId="109" fillId="31" borderId="33" xfId="0" applyNumberFormat="1" applyFont="1" applyFill="1" applyBorder="1" applyAlignment="1" applyProtection="1">
      <alignment horizontal="center" vertical="center"/>
    </xf>
    <xf numFmtId="3" fontId="77" fillId="0" borderId="5" xfId="0" applyNumberFormat="1" applyFont="1" applyFill="1" applyBorder="1" applyAlignment="1">
      <alignment horizontal="right" vertical="center" wrapText="1"/>
    </xf>
    <xf numFmtId="3" fontId="77" fillId="0" borderId="5" xfId="0" applyNumberFormat="1" applyFont="1" applyFill="1" applyBorder="1" applyAlignment="1">
      <alignment horizontal="center" vertical="center" wrapText="1"/>
    </xf>
    <xf numFmtId="2" fontId="77" fillId="0" borderId="5" xfId="0" applyNumberFormat="1" applyFont="1" applyFill="1" applyBorder="1" applyAlignment="1">
      <alignment horizontal="center" vertical="center" wrapText="1"/>
    </xf>
    <xf numFmtId="170" fontId="126" fillId="27" borderId="5" xfId="1" applyNumberFormat="1" applyFont="1" applyFill="1" applyBorder="1" applyAlignment="1">
      <alignment horizontal="center" vertical="center" wrapText="1"/>
    </xf>
    <xf numFmtId="0" fontId="126" fillId="0" borderId="5" xfId="0" applyFont="1" applyBorder="1" applyAlignment="1">
      <alignment horizontal="center" vertical="center" wrapText="1"/>
    </xf>
    <xf numFmtId="2" fontId="126" fillId="0" borderId="5" xfId="0" applyNumberFormat="1" applyFont="1" applyBorder="1" applyAlignment="1">
      <alignment horizontal="center" vertical="center" wrapText="1"/>
    </xf>
    <xf numFmtId="2" fontId="127" fillId="27" borderId="5" xfId="0" applyNumberFormat="1" applyFont="1" applyFill="1" applyBorder="1" applyAlignment="1">
      <alignment horizontal="center" vertical="center" wrapText="1"/>
    </xf>
    <xf numFmtId="0" fontId="77" fillId="0" borderId="5" xfId="0" applyFont="1" applyBorder="1" applyAlignment="1">
      <alignment horizontal="center" vertical="center" wrapText="1"/>
    </xf>
    <xf numFmtId="170" fontId="126" fillId="27" borderId="5" xfId="183" applyNumberFormat="1" applyFont="1" applyFill="1" applyBorder="1" applyAlignment="1">
      <alignment horizontal="center" vertical="center" wrapText="1"/>
    </xf>
    <xf numFmtId="170" fontId="77" fillId="27" borderId="5" xfId="183" applyNumberFormat="1" applyFont="1" applyFill="1" applyBorder="1" applyAlignment="1">
      <alignment horizontal="center" vertical="center" wrapText="1"/>
    </xf>
    <xf numFmtId="0" fontId="103" fillId="0" borderId="5" xfId="0" applyFont="1" applyFill="1" applyBorder="1" applyAlignment="1">
      <alignment horizontal="center" vertical="center"/>
    </xf>
    <xf numFmtId="0" fontId="128" fillId="0" borderId="5" xfId="0" applyFont="1" applyBorder="1" applyAlignment="1">
      <alignment horizontal="left" vertical="center"/>
    </xf>
    <xf numFmtId="0" fontId="109" fillId="29" borderId="5" xfId="119" applyFont="1" applyFill="1" applyBorder="1" applyAlignment="1">
      <alignment horizontal="center" vertical="center" wrapText="1"/>
    </xf>
    <xf numFmtId="0" fontId="103" fillId="0" borderId="5" xfId="0" applyFont="1" applyFill="1" applyBorder="1" applyAlignment="1">
      <alignment horizontal="left" vertical="center" wrapText="1"/>
    </xf>
    <xf numFmtId="189" fontId="103" fillId="0" borderId="5" xfId="1" applyNumberFormat="1" applyFont="1" applyFill="1" applyBorder="1" applyAlignment="1">
      <alignment horizontal="center" vertical="center" wrapText="1"/>
    </xf>
    <xf numFmtId="0" fontId="109" fillId="0" borderId="5" xfId="0" applyFont="1" applyFill="1" applyBorder="1" applyAlignment="1">
      <alignment horizontal="center" vertical="center"/>
    </xf>
    <xf numFmtId="0" fontId="109" fillId="0" borderId="5" xfId="0" applyFont="1" applyFill="1" applyBorder="1" applyAlignment="1">
      <alignment horizontal="left" vertical="center" wrapText="1"/>
    </xf>
    <xf numFmtId="189" fontId="109" fillId="0" borderId="5" xfId="1" applyNumberFormat="1" applyFont="1" applyFill="1" applyBorder="1" applyAlignment="1">
      <alignment horizontal="center" vertical="center" wrapText="1"/>
    </xf>
    <xf numFmtId="0" fontId="89" fillId="0" borderId="35" xfId="0" applyFont="1" applyBorder="1" applyAlignment="1">
      <alignment horizontal="center"/>
    </xf>
    <xf numFmtId="171" fontId="6" fillId="0" borderId="5" xfId="0" applyNumberFormat="1" applyFont="1" applyBorder="1" applyAlignment="1">
      <alignment horizontal="center" vertical="center" wrapText="1"/>
    </xf>
    <xf numFmtId="0" fontId="103" fillId="0" borderId="5" xfId="0" applyFont="1" applyFill="1" applyBorder="1" applyAlignment="1">
      <alignment horizontal="center" vertical="center" wrapText="1"/>
    </xf>
    <xf numFmtId="188" fontId="103" fillId="0" borderId="5" xfId="0" applyNumberFormat="1" applyFont="1" applyFill="1" applyBorder="1" applyAlignment="1">
      <alignment horizontal="center" vertical="center" wrapText="1"/>
    </xf>
    <xf numFmtId="0" fontId="79" fillId="0" borderId="5" xfId="0" applyFont="1" applyBorder="1" applyAlignment="1">
      <alignment horizontal="center" vertical="center" wrapText="1"/>
    </xf>
    <xf numFmtId="171" fontId="103" fillId="0" borderId="5" xfId="0" applyNumberFormat="1" applyFont="1" applyFill="1" applyBorder="1" applyAlignment="1">
      <alignment horizontal="center" vertical="center" wrapText="1"/>
    </xf>
    <xf numFmtId="0" fontId="103" fillId="31" borderId="5" xfId="188" applyFont="1" applyFill="1" applyBorder="1" applyAlignment="1">
      <alignment horizontal="center" vertical="center" wrapText="1"/>
    </xf>
    <xf numFmtId="3" fontId="89" fillId="0" borderId="5" xfId="0" applyNumberFormat="1" applyFont="1" applyBorder="1" applyAlignment="1">
      <alignment horizontal="center" vertical="center" wrapText="1"/>
    </xf>
    <xf numFmtId="0" fontId="109" fillId="0" borderId="26" xfId="0" applyFont="1" applyFill="1" applyBorder="1" applyAlignment="1">
      <alignment horizontal="left" vertical="center" wrapText="1"/>
    </xf>
    <xf numFmtId="191" fontId="109" fillId="0" borderId="36" xfId="1" applyNumberFormat="1" applyFont="1" applyFill="1" applyBorder="1" applyAlignment="1">
      <alignment vertical="center" wrapText="1"/>
    </xf>
    <xf numFmtId="0" fontId="109" fillId="0" borderId="36" xfId="0" applyFont="1" applyFill="1" applyBorder="1" applyAlignment="1">
      <alignment horizontal="center" vertical="center" wrapText="1"/>
    </xf>
    <xf numFmtId="192" fontId="109" fillId="0" borderId="26" xfId="1" applyNumberFormat="1" applyFont="1" applyFill="1" applyBorder="1" applyAlignment="1">
      <alignment vertical="center" wrapText="1"/>
    </xf>
    <xf numFmtId="0" fontId="109" fillId="0" borderId="26" xfId="0" applyFont="1" applyFill="1" applyBorder="1" applyAlignment="1">
      <alignment horizontal="center" vertical="center" wrapText="1"/>
    </xf>
    <xf numFmtId="191" fontId="109" fillId="0" borderId="5" xfId="1" applyNumberFormat="1" applyFont="1" applyFill="1" applyBorder="1" applyAlignment="1">
      <alignment vertical="center" wrapText="1"/>
    </xf>
    <xf numFmtId="0" fontId="109" fillId="0" borderId="5" xfId="0" applyFont="1" applyFill="1" applyBorder="1" applyAlignment="1">
      <alignment horizontal="center" vertical="center" wrapText="1"/>
    </xf>
    <xf numFmtId="0" fontId="109" fillId="0" borderId="28" xfId="0" applyFont="1" applyFill="1" applyBorder="1" applyAlignment="1">
      <alignment horizontal="left" vertical="center" wrapText="1"/>
    </xf>
    <xf numFmtId="3" fontId="79" fillId="0" borderId="5" xfId="0" applyNumberFormat="1" applyFont="1" applyBorder="1" applyAlignment="1">
      <alignment horizontal="center" vertical="center" wrapText="1"/>
    </xf>
    <xf numFmtId="170" fontId="79" fillId="0" borderId="5" xfId="183" applyNumberFormat="1" applyFont="1" applyBorder="1" applyAlignment="1">
      <alignment horizontal="right" vertical="center"/>
    </xf>
    <xf numFmtId="0" fontId="129" fillId="0" borderId="5" xfId="0" applyFont="1" applyBorder="1" applyAlignment="1">
      <alignment vertical="center"/>
    </xf>
    <xf numFmtId="171" fontId="78" fillId="0" borderId="5" xfId="0" applyNumberFormat="1" applyFont="1" applyFill="1" applyBorder="1" applyAlignment="1">
      <alignment horizontal="right" vertical="center" wrapText="1" indent="1"/>
    </xf>
    <xf numFmtId="171" fontId="78" fillId="0" borderId="5" xfId="1" applyNumberFormat="1" applyFont="1" applyBorder="1" applyAlignment="1">
      <alignment horizontal="right" vertical="center" indent="1"/>
    </xf>
    <xf numFmtId="0" fontId="129" fillId="0" borderId="5" xfId="0" applyFont="1" applyBorder="1" applyAlignment="1">
      <alignment horizontal="center" vertical="center"/>
    </xf>
    <xf numFmtId="170" fontId="89" fillId="0" borderId="5" xfId="1" applyNumberFormat="1" applyFont="1" applyBorder="1" applyAlignment="1">
      <alignment horizontal="center" vertical="center" wrapText="1"/>
    </xf>
    <xf numFmtId="186" fontId="78" fillId="0" borderId="5" xfId="0" applyNumberFormat="1" applyFont="1" applyBorder="1" applyAlignment="1">
      <alignment horizontal="center" vertical="center" wrapText="1"/>
    </xf>
    <xf numFmtId="171" fontId="78" fillId="0" borderId="5" xfId="0" applyNumberFormat="1" applyFont="1" applyBorder="1" applyAlignment="1">
      <alignment horizontal="right" vertical="center" wrapText="1" indent="1"/>
    </xf>
    <xf numFmtId="0" fontId="79" fillId="0" borderId="5" xfId="181" applyFont="1" applyBorder="1" applyAlignment="1">
      <alignment vertical="center" wrapText="1"/>
    </xf>
    <xf numFmtId="186" fontId="79" fillId="0" borderId="5" xfId="181" applyNumberFormat="1" applyFont="1" applyBorder="1" applyAlignment="1">
      <alignment horizontal="center" vertical="center"/>
    </xf>
    <xf numFmtId="170" fontId="79" fillId="0" borderId="5" xfId="1" applyNumberFormat="1" applyFont="1" applyFill="1" applyBorder="1" applyAlignment="1">
      <alignment horizontal="right" vertical="center" wrapText="1"/>
    </xf>
    <xf numFmtId="186" fontId="129" fillId="0" borderId="5" xfId="0" applyNumberFormat="1" applyFont="1" applyBorder="1" applyAlignment="1">
      <alignment horizontal="center" vertical="center"/>
    </xf>
    <xf numFmtId="170" fontId="129" fillId="0" borderId="5" xfId="1" applyNumberFormat="1" applyFont="1" applyBorder="1" applyAlignment="1">
      <alignment horizontal="center" vertical="center"/>
    </xf>
    <xf numFmtId="0" fontId="118" fillId="0" borderId="5" xfId="0" applyFont="1" applyFill="1" applyBorder="1" applyAlignment="1">
      <alignment horizontal="center" vertical="center"/>
    </xf>
    <xf numFmtId="192" fontId="78" fillId="0" borderId="5" xfId="1" applyNumberFormat="1" applyFont="1" applyBorder="1" applyAlignment="1">
      <alignment horizontal="right" vertical="center"/>
    </xf>
    <xf numFmtId="0" fontId="79" fillId="0" borderId="5" xfId="181" applyFont="1" applyFill="1" applyBorder="1" applyAlignment="1">
      <alignment horizontal="center" vertical="center"/>
    </xf>
    <xf numFmtId="170" fontId="79" fillId="0" borderId="5" xfId="1" applyNumberFormat="1" applyFont="1" applyFill="1" applyBorder="1" applyAlignment="1">
      <alignment horizontal="right" vertical="center"/>
    </xf>
    <xf numFmtId="0" fontId="89" fillId="0" borderId="5" xfId="181" applyFont="1" applyFill="1" applyBorder="1" applyAlignment="1">
      <alignment horizontal="center" vertical="center"/>
    </xf>
    <xf numFmtId="0" fontId="79" fillId="0" borderId="5" xfId="181" applyFont="1" applyBorder="1" applyAlignment="1">
      <alignment horizontal="center" vertical="center" wrapText="1"/>
    </xf>
    <xf numFmtId="184" fontId="79" fillId="0" borderId="5" xfId="0" applyNumberFormat="1" applyFont="1" applyFill="1" applyBorder="1" applyAlignment="1">
      <alignment horizontal="right" vertical="center"/>
    </xf>
    <xf numFmtId="0" fontId="79" fillId="0" borderId="5" xfId="181" applyFont="1" applyBorder="1" applyAlignment="1">
      <alignment horizontal="right" vertical="center"/>
    </xf>
    <xf numFmtId="0" fontId="89" fillId="27" borderId="28" xfId="181" applyFont="1" applyFill="1" applyBorder="1" applyAlignment="1">
      <alignment horizontal="center" vertical="center" wrapText="1"/>
    </xf>
    <xf numFmtId="0" fontId="89" fillId="27" borderId="31" xfId="181" applyFont="1" applyFill="1" applyBorder="1" applyAlignment="1">
      <alignment horizontal="center" vertical="center" wrapText="1"/>
    </xf>
    <xf numFmtId="0" fontId="89" fillId="27" borderId="5" xfId="181" applyFont="1" applyFill="1" applyBorder="1" applyAlignment="1">
      <alignment horizontal="center" vertical="center"/>
    </xf>
    <xf numFmtId="4" fontId="79" fillId="27" borderId="5" xfId="181" applyNumberFormat="1" applyFont="1" applyFill="1" applyBorder="1" applyAlignment="1">
      <alignment horizontal="center" vertical="center"/>
    </xf>
    <xf numFmtId="37" fontId="109" fillId="27" borderId="5" xfId="1" applyNumberFormat="1" applyFont="1" applyFill="1" applyBorder="1" applyAlignment="1">
      <alignment horizontal="center" vertical="center" wrapText="1"/>
    </xf>
    <xf numFmtId="39" fontId="109" fillId="27" borderId="5" xfId="1" applyNumberFormat="1" applyFont="1" applyFill="1" applyBorder="1" applyAlignment="1">
      <alignment horizontal="center" vertical="center" wrapText="1"/>
    </xf>
    <xf numFmtId="0" fontId="107" fillId="27" borderId="5" xfId="181" applyFont="1" applyFill="1" applyBorder="1" applyAlignment="1">
      <alignment horizontal="center" vertical="center" wrapText="1"/>
    </xf>
    <xf numFmtId="0" fontId="107" fillId="27" borderId="5" xfId="181" applyFont="1" applyFill="1" applyBorder="1" applyAlignment="1">
      <alignment horizontal="left" vertical="center" wrapText="1"/>
    </xf>
    <xf numFmtId="0" fontId="107" fillId="27" borderId="5" xfId="181" applyFont="1" applyFill="1" applyBorder="1" applyAlignment="1">
      <alignment horizontal="center" vertical="center" wrapText="1" shrinkToFit="1"/>
    </xf>
    <xf numFmtId="170" fontId="107" fillId="27" borderId="5" xfId="181" applyNumberFormat="1" applyFont="1" applyFill="1" applyBorder="1" applyAlignment="1">
      <alignment horizontal="center" vertical="center" wrapText="1" shrinkToFit="1"/>
    </xf>
    <xf numFmtId="10" fontId="107" fillId="27" borderId="5" xfId="181" applyNumberFormat="1" applyFont="1" applyFill="1" applyBorder="1" applyAlignment="1">
      <alignment horizontal="center" vertical="center" wrapText="1" shrinkToFit="1"/>
    </xf>
    <xf numFmtId="0" fontId="21" fillId="27" borderId="5" xfId="181" applyFont="1" applyFill="1" applyBorder="1" applyAlignment="1">
      <alignment horizontal="center" vertical="center" wrapText="1"/>
    </xf>
    <xf numFmtId="0" fontId="21" fillId="27" borderId="5" xfId="181" applyFont="1" applyFill="1" applyBorder="1" applyAlignment="1">
      <alignment horizontal="left" vertical="center" wrapText="1"/>
    </xf>
    <xf numFmtId="0" fontId="21" fillId="27" borderId="5" xfId="181" applyFont="1" applyFill="1" applyBorder="1" applyAlignment="1">
      <alignment horizontal="center" vertical="center" wrapText="1" shrinkToFit="1"/>
    </xf>
    <xf numFmtId="170" fontId="21" fillId="27" borderId="5" xfId="1" applyNumberFormat="1" applyFont="1" applyFill="1" applyBorder="1" applyAlignment="1">
      <alignment horizontal="center" vertical="center" wrapText="1" shrinkToFit="1"/>
    </xf>
    <xf numFmtId="170" fontId="83" fillId="0" borderId="28" xfId="1" applyNumberFormat="1" applyFont="1" applyFill="1" applyBorder="1" applyAlignment="1">
      <alignment horizontal="center" vertical="center" wrapText="1" shrinkToFit="1"/>
    </xf>
    <xf numFmtId="2" fontId="21" fillId="27" borderId="5" xfId="181" applyNumberFormat="1" applyFont="1" applyFill="1" applyBorder="1" applyAlignment="1">
      <alignment horizontal="center" vertical="center" wrapText="1" shrinkToFit="1"/>
    </xf>
    <xf numFmtId="170" fontId="21" fillId="27" borderId="5" xfId="181" applyNumberFormat="1" applyFont="1" applyFill="1" applyBorder="1" applyAlignment="1">
      <alignment horizontal="center" vertical="center" wrapText="1" shrinkToFit="1"/>
    </xf>
    <xf numFmtId="170" fontId="130" fillId="0" borderId="5" xfId="1" applyNumberFormat="1" applyFont="1" applyBorder="1" applyAlignment="1">
      <alignment horizontal="center" vertical="center" wrapText="1" shrinkToFit="1"/>
    </xf>
    <xf numFmtId="170" fontId="84" fillId="0" borderId="32" xfId="1" applyNumberFormat="1" applyFont="1" applyFill="1" applyBorder="1" applyAlignment="1">
      <alignment horizontal="center" vertical="center" wrapText="1" shrinkToFit="1"/>
    </xf>
    <xf numFmtId="0" fontId="78" fillId="27" borderId="5" xfId="181" applyFont="1" applyFill="1" applyBorder="1" applyAlignment="1">
      <alignment horizontal="left" vertical="center" wrapText="1"/>
    </xf>
    <xf numFmtId="9" fontId="107" fillId="27" borderId="5" xfId="181" applyNumberFormat="1" applyFont="1" applyFill="1" applyBorder="1" applyAlignment="1">
      <alignment horizontal="center" vertical="center" wrapText="1" shrinkToFit="1"/>
    </xf>
    <xf numFmtId="0" fontId="2" fillId="0" borderId="5" xfId="0" applyFont="1" applyBorder="1" applyAlignment="1">
      <alignment horizontal="left" vertical="center"/>
    </xf>
    <xf numFmtId="0" fontId="2" fillId="27" borderId="5" xfId="0" applyFont="1" applyFill="1" applyBorder="1" applyAlignment="1">
      <alignment horizontal="left" vertical="center"/>
    </xf>
    <xf numFmtId="3" fontId="115" fillId="27" borderId="5" xfId="69" applyNumberFormat="1" applyFont="1" applyFill="1" applyBorder="1" applyAlignment="1">
      <alignment horizontal="center" vertical="center"/>
    </xf>
    <xf numFmtId="4" fontId="115" fillId="27" borderId="5" xfId="69" applyNumberFormat="1" applyFont="1" applyFill="1" applyBorder="1" applyAlignment="1">
      <alignment horizontal="center" vertical="center"/>
    </xf>
    <xf numFmtId="0" fontId="7" fillId="0" borderId="5" xfId="0" applyFont="1" applyFill="1" applyBorder="1" applyAlignment="1">
      <alignment horizontal="center" vertical="center" wrapText="1"/>
    </xf>
    <xf numFmtId="172" fontId="78" fillId="0" borderId="5" xfId="1" applyNumberFormat="1" applyFont="1" applyBorder="1" applyAlignment="1">
      <alignment horizontal="center" vertical="center" wrapText="1"/>
    </xf>
    <xf numFmtId="172" fontId="78" fillId="0" borderId="5" xfId="109" applyNumberFormat="1" applyFont="1" applyBorder="1" applyAlignment="1">
      <alignment horizontal="center" vertical="center" wrapText="1"/>
    </xf>
    <xf numFmtId="172" fontId="75" fillId="0" borderId="12" xfId="109" applyNumberFormat="1" applyFont="1" applyBorder="1" applyAlignment="1">
      <alignment horizontal="center" vertical="center" wrapText="1"/>
    </xf>
    <xf numFmtId="0" fontId="75" fillId="0" borderId="12" xfId="109" applyFont="1" applyBorder="1" applyAlignment="1">
      <alignment horizontal="center" vertical="center" wrapText="1"/>
    </xf>
    <xf numFmtId="0" fontId="6" fillId="0" borderId="28"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7" fillId="26" borderId="5" xfId="0" applyFont="1" applyFill="1" applyBorder="1" applyAlignment="1">
      <alignment horizontal="center" vertical="center" wrapText="1"/>
    </xf>
    <xf numFmtId="0" fontId="7" fillId="0" borderId="0" xfId="181" applyFont="1" applyAlignment="1">
      <alignment horizontal="center" vertical="center"/>
    </xf>
    <xf numFmtId="0" fontId="7" fillId="0" borderId="0" xfId="181" applyFont="1" applyBorder="1" applyAlignment="1">
      <alignment horizontal="center" vertical="center"/>
    </xf>
    <xf numFmtId="3" fontId="109" fillId="0" borderId="5" xfId="190" applyNumberFormat="1" applyFont="1" applyBorder="1" applyAlignment="1">
      <alignment horizontal="center" vertical="center" wrapText="1"/>
    </xf>
    <xf numFmtId="3" fontId="109" fillId="0" borderId="0" xfId="190" applyNumberFormat="1" applyFont="1" applyBorder="1" applyAlignment="1">
      <alignment horizontal="center" vertical="center" wrapText="1"/>
    </xf>
    <xf numFmtId="189" fontId="109" fillId="0" borderId="5" xfId="0" applyNumberFormat="1" applyFont="1" applyBorder="1" applyAlignment="1">
      <alignment horizontal="center" vertical="center" wrapText="1"/>
    </xf>
    <xf numFmtId="0" fontId="109" fillId="0" borderId="0" xfId="0" applyFont="1" applyFill="1" applyBorder="1" applyAlignment="1">
      <alignment horizontal="center" vertical="center" wrapText="1"/>
    </xf>
    <xf numFmtId="0" fontId="89" fillId="27" borderId="5" xfId="181" applyFont="1" applyFill="1" applyBorder="1" applyAlignment="1">
      <alignment horizontal="center" vertical="center" wrapText="1"/>
    </xf>
    <xf numFmtId="171" fontId="78" fillId="26" borderId="5" xfId="0" applyNumberFormat="1" applyFont="1" applyFill="1" applyBorder="1" applyAlignment="1">
      <alignment horizontal="right" vertical="center" wrapText="1" indent="1"/>
    </xf>
    <xf numFmtId="171" fontId="78" fillId="26" borderId="5" xfId="1" applyNumberFormat="1" applyFont="1" applyFill="1" applyBorder="1" applyAlignment="1">
      <alignment horizontal="right" vertical="center" indent="1"/>
    </xf>
    <xf numFmtId="0" fontId="78" fillId="26" borderId="5" xfId="0" applyFont="1" applyFill="1" applyBorder="1" applyAlignment="1">
      <alignment horizontal="center" vertical="center" wrapText="1"/>
    </xf>
    <xf numFmtId="0" fontId="1" fillId="27" borderId="5" xfId="0" applyFont="1" applyFill="1" applyBorder="1" applyAlignment="1">
      <alignment horizontal="left" vertical="center"/>
    </xf>
    <xf numFmtId="0" fontId="4" fillId="0" borderId="0" xfId="181" applyFont="1" applyFill="1" applyAlignment="1">
      <alignment horizontal="center" vertical="center"/>
    </xf>
    <xf numFmtId="0" fontId="84" fillId="0" borderId="0" xfId="181" applyFont="1" applyFill="1" applyAlignment="1">
      <alignment horizontal="center" vertical="center"/>
    </xf>
    <xf numFmtId="0" fontId="84" fillId="0" borderId="0" xfId="181" applyFont="1" applyFill="1" applyAlignment="1">
      <alignment horizontal="center" vertical="top"/>
    </xf>
    <xf numFmtId="0" fontId="87" fillId="0" borderId="0" xfId="181" applyFont="1" applyFill="1" applyAlignment="1">
      <alignment horizontal="center" vertical="top"/>
    </xf>
    <xf numFmtId="0" fontId="94" fillId="0" borderId="0" xfId="181" applyFont="1" applyAlignment="1">
      <alignment horizontal="right" vertical="center"/>
    </xf>
    <xf numFmtId="0" fontId="79" fillId="28" borderId="5" xfId="181" applyFont="1" applyFill="1" applyBorder="1" applyAlignment="1">
      <alignment horizontal="center" vertical="center"/>
    </xf>
    <xf numFmtId="0" fontId="79" fillId="28" borderId="5" xfId="181" applyFont="1" applyFill="1" applyBorder="1" applyAlignment="1">
      <alignment horizontal="center" vertical="center" wrapText="1"/>
    </xf>
    <xf numFmtId="0" fontId="79" fillId="0" borderId="5" xfId="181" applyFont="1" applyBorder="1" applyAlignment="1">
      <alignment horizontal="center" vertical="center"/>
    </xf>
    <xf numFmtId="0" fontId="84" fillId="0" borderId="0" xfId="181" applyFont="1" applyAlignment="1">
      <alignment horizontal="center" vertical="center"/>
    </xf>
    <xf numFmtId="0" fontId="86" fillId="28" borderId="5" xfId="181" applyFont="1" applyFill="1" applyBorder="1" applyAlignment="1">
      <alignment horizontal="center" vertical="center"/>
    </xf>
    <xf numFmtId="0" fontId="80" fillId="0" borderId="0" xfId="0" applyFont="1" applyAlignment="1">
      <alignment horizontal="center" vertical="center"/>
    </xf>
    <xf numFmtId="0" fontId="110" fillId="0" borderId="0" xfId="0" applyFont="1" applyBorder="1" applyAlignment="1">
      <alignment horizontal="center" vertical="top"/>
    </xf>
    <xf numFmtId="0" fontId="75" fillId="0" borderId="5" xfId="0" applyFont="1" applyFill="1" applyBorder="1" applyAlignment="1">
      <alignment horizontal="left" vertical="center" wrapText="1"/>
    </xf>
    <xf numFmtId="0" fontId="7" fillId="0" borderId="0" xfId="0" applyFont="1" applyAlignment="1">
      <alignment horizontal="center"/>
    </xf>
    <xf numFmtId="0" fontId="5" fillId="0" borderId="0" xfId="0" applyFont="1" applyAlignment="1">
      <alignment horizontal="center"/>
    </xf>
    <xf numFmtId="0" fontId="110" fillId="0" borderId="0" xfId="0" applyFont="1" applyAlignment="1">
      <alignment horizontal="center"/>
    </xf>
    <xf numFmtId="0" fontId="105" fillId="0" borderId="0" xfId="0" applyFont="1" applyAlignment="1">
      <alignment horizontal="center" wrapText="1"/>
    </xf>
    <xf numFmtId="0" fontId="84" fillId="0" borderId="0" xfId="0" applyFont="1" applyAlignment="1">
      <alignment horizontal="center" wrapText="1"/>
    </xf>
    <xf numFmtId="0" fontId="75" fillId="0" borderId="10" xfId="0" applyFont="1" applyFill="1" applyBorder="1" applyAlignment="1">
      <alignment horizontal="left" vertical="center" wrapText="1"/>
    </xf>
    <xf numFmtId="0" fontId="75" fillId="0" borderId="11" xfId="0" applyFont="1" applyFill="1" applyBorder="1" applyAlignment="1">
      <alignment horizontal="left" vertical="center" wrapText="1"/>
    </xf>
    <xf numFmtId="0" fontId="75" fillId="0" borderId="12" xfId="0" applyFont="1" applyFill="1" applyBorder="1" applyAlignment="1">
      <alignment horizontal="left" vertical="center" wrapText="1"/>
    </xf>
    <xf numFmtId="0" fontId="6" fillId="0" borderId="5" xfId="189" applyFont="1" applyFill="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89" fillId="0" borderId="5" xfId="189" applyFont="1" applyFill="1" applyBorder="1" applyAlignment="1">
      <alignment horizontal="left" vertical="center"/>
    </xf>
    <xf numFmtId="0" fontId="7" fillId="0" borderId="5" xfId="189" applyFont="1" applyBorder="1" applyAlignment="1">
      <alignment horizontal="center" vertical="center"/>
    </xf>
    <xf numFmtId="0" fontId="7" fillId="0" borderId="5" xfId="189" applyFont="1" applyFill="1" applyBorder="1" applyAlignment="1">
      <alignment horizontal="left" vertical="center"/>
    </xf>
    <xf numFmtId="0" fontId="76" fillId="0" borderId="0" xfId="0" applyFont="1" applyAlignment="1">
      <alignment horizontal="center" vertical="center"/>
    </xf>
    <xf numFmtId="0" fontId="13" fillId="0" borderId="0" xfId="0" applyFont="1" applyAlignment="1">
      <alignment horizontal="center" vertical="center"/>
    </xf>
    <xf numFmtId="0" fontId="7" fillId="0" borderId="5" xfId="106" applyFont="1" applyFill="1" applyBorder="1" applyAlignment="1">
      <alignment horizontal="center" vertical="center" wrapText="1"/>
    </xf>
    <xf numFmtId="0" fontId="7" fillId="0" borderId="0" xfId="0" applyFont="1" applyBorder="1" applyAlignment="1">
      <alignment horizontal="center" vertical="center"/>
    </xf>
    <xf numFmtId="0" fontId="6" fillId="0" borderId="0" xfId="0" applyFont="1" applyAlignment="1">
      <alignment horizontal="center" vertical="center"/>
    </xf>
    <xf numFmtId="0" fontId="79" fillId="0" borderId="0" xfId="0" applyFont="1" applyAlignment="1">
      <alignment horizontal="center" vertical="center"/>
    </xf>
    <xf numFmtId="0" fontId="94" fillId="0" borderId="0" xfId="0" applyFont="1" applyFill="1" applyAlignment="1">
      <alignment horizontal="center" vertical="center" wrapText="1"/>
    </xf>
    <xf numFmtId="0" fontId="94" fillId="0" borderId="0" xfId="0" applyFont="1" applyFill="1" applyAlignment="1">
      <alignment horizontal="center" vertical="center"/>
    </xf>
    <xf numFmtId="0" fontId="7" fillId="0" borderId="0" xfId="0" applyFont="1" applyFill="1" applyAlignment="1">
      <alignment horizontal="center" vertical="center" wrapText="1"/>
    </xf>
    <xf numFmtId="0" fontId="75" fillId="0" borderId="10"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0" xfId="0" applyFont="1" applyBorder="1" applyAlignment="1">
      <alignment horizontal="center" vertical="top"/>
    </xf>
    <xf numFmtId="0" fontId="114" fillId="0" borderId="0" xfId="0" applyFont="1" applyBorder="1" applyAlignment="1">
      <alignment horizontal="right" vertical="center"/>
    </xf>
    <xf numFmtId="0" fontId="124" fillId="0" borderId="0" xfId="0" applyFont="1" applyAlignment="1">
      <alignment horizontal="center" vertical="center" wrapText="1"/>
    </xf>
    <xf numFmtId="0" fontId="124" fillId="0" borderId="0" xfId="0" applyFont="1" applyAlignment="1">
      <alignment horizontal="center" vertical="center"/>
    </xf>
    <xf numFmtId="0" fontId="78" fillId="0" borderId="10" xfId="109" applyFont="1" applyBorder="1" applyAlignment="1">
      <alignment horizontal="left" vertical="center" wrapText="1"/>
    </xf>
    <xf numFmtId="0" fontId="78" fillId="0" borderId="12" xfId="109" applyFont="1" applyBorder="1" applyAlignment="1">
      <alignment horizontal="left" vertical="center" wrapText="1"/>
    </xf>
    <xf numFmtId="0" fontId="78" fillId="0" borderId="0" xfId="0" applyFont="1" applyAlignment="1">
      <alignment horizontal="center"/>
    </xf>
    <xf numFmtId="0" fontId="75" fillId="0" borderId="0" xfId="0" applyFont="1" applyAlignment="1">
      <alignment horizontal="center" vertical="center"/>
    </xf>
    <xf numFmtId="0" fontId="75" fillId="0" borderId="0" xfId="0" applyFont="1" applyAlignment="1">
      <alignment horizontal="center"/>
    </xf>
    <xf numFmtId="0" fontId="103" fillId="0" borderId="0" xfId="0" applyFont="1" applyAlignment="1">
      <alignment horizontal="center" vertical="center"/>
    </xf>
    <xf numFmtId="0" fontId="82" fillId="0" borderId="0" xfId="0" applyFont="1" applyAlignment="1">
      <alignment horizontal="center" vertical="center"/>
    </xf>
    <xf numFmtId="0" fontId="96" fillId="0" borderId="0" xfId="181" applyFont="1" applyAlignment="1">
      <alignment horizontal="center" vertical="center" wrapText="1"/>
    </xf>
    <xf numFmtId="0" fontId="6" fillId="0" borderId="0" xfId="181" applyFont="1" applyAlignment="1">
      <alignment horizontal="center" vertical="center"/>
    </xf>
    <xf numFmtId="0" fontId="96" fillId="0" borderId="0" xfId="181" applyFont="1" applyAlignment="1">
      <alignment horizontal="center" vertical="center"/>
    </xf>
    <xf numFmtId="0" fontId="96" fillId="0" borderId="0" xfId="181" applyFont="1" applyAlignment="1">
      <alignment horizontal="center" vertical="top"/>
    </xf>
    <xf numFmtId="0" fontId="86" fillId="0" borderId="0" xfId="181" applyFont="1" applyAlignment="1">
      <alignment horizontal="center" vertical="top"/>
    </xf>
    <xf numFmtId="0" fontId="100" fillId="0" borderId="0" xfId="181" applyFont="1" applyAlignment="1">
      <alignment horizontal="center" vertical="center"/>
    </xf>
    <xf numFmtId="0" fontId="96" fillId="0" borderId="5" xfId="181" applyFont="1" applyFill="1" applyBorder="1" applyAlignment="1">
      <alignment horizontal="center" vertical="center" wrapText="1"/>
    </xf>
    <xf numFmtId="0" fontId="105" fillId="0" borderId="25" xfId="181" applyFont="1" applyFill="1" applyBorder="1" applyAlignment="1">
      <alignment horizontal="left" vertical="center"/>
    </xf>
    <xf numFmtId="0" fontId="96" fillId="0" borderId="0" xfId="181" applyFont="1" applyBorder="1" applyAlignment="1">
      <alignment horizontal="center" vertical="center"/>
    </xf>
    <xf numFmtId="0" fontId="60" fillId="0" borderId="0" xfId="181" applyFont="1" applyBorder="1" applyAlignment="1">
      <alignment horizontal="center" vertical="center"/>
    </xf>
    <xf numFmtId="0" fontId="96" fillId="0" borderId="5" xfId="181" applyFont="1" applyFill="1" applyBorder="1" applyAlignment="1">
      <alignment horizontal="center" vertical="center"/>
    </xf>
    <xf numFmtId="0" fontId="77" fillId="0" borderId="0" xfId="181" applyFont="1" applyAlignment="1">
      <alignment horizontal="center" vertical="center"/>
    </xf>
    <xf numFmtId="0" fontId="89" fillId="0" borderId="0" xfId="181" applyFont="1" applyAlignment="1">
      <alignment horizontal="center" vertical="center"/>
    </xf>
    <xf numFmtId="0" fontId="86" fillId="0" borderId="0" xfId="181" applyFont="1" applyAlignment="1">
      <alignment horizontal="center" vertical="center"/>
    </xf>
    <xf numFmtId="0" fontId="95" fillId="0" borderId="0" xfId="181" applyFont="1" applyAlignment="1">
      <alignment horizontal="center" vertical="center"/>
    </xf>
    <xf numFmtId="0" fontId="7" fillId="0" borderId="0" xfId="181" applyFont="1" applyAlignment="1">
      <alignment horizontal="center" vertical="center" wrapText="1"/>
    </xf>
    <xf numFmtId="0" fontId="75" fillId="0" borderId="0" xfId="0" applyFont="1" applyAlignment="1">
      <alignment horizontal="center" vertical="center" wrapText="1"/>
    </xf>
    <xf numFmtId="0" fontId="75" fillId="0" borderId="25" xfId="0" applyFont="1" applyBorder="1" applyAlignment="1">
      <alignment horizontal="center" vertical="center"/>
    </xf>
    <xf numFmtId="0" fontId="103" fillId="0" borderId="0" xfId="0" applyFont="1" applyAlignment="1">
      <alignment horizontal="center" vertical="top"/>
    </xf>
    <xf numFmtId="0" fontId="6" fillId="0" borderId="0" xfId="0" applyFont="1" applyAlignment="1">
      <alignment horizontal="center"/>
    </xf>
    <xf numFmtId="0" fontId="7" fillId="0" borderId="0" xfId="0" applyFont="1" applyAlignment="1">
      <alignment horizontal="right"/>
    </xf>
    <xf numFmtId="0" fontId="7" fillId="0" borderId="25" xfId="0" applyFont="1" applyBorder="1" applyAlignment="1">
      <alignment horizontal="center" vertical="center"/>
    </xf>
    <xf numFmtId="0" fontId="7" fillId="0" borderId="0" xfId="0" applyFont="1" applyAlignment="1">
      <alignment horizontal="center" vertical="top"/>
    </xf>
    <xf numFmtId="0" fontId="79" fillId="0" borderId="0" xfId="0" applyFont="1" applyAlignment="1">
      <alignment horizontal="center" vertical="top"/>
    </xf>
    <xf numFmtId="0" fontId="6" fillId="0" borderId="37" xfId="0" applyFont="1" applyBorder="1" applyAlignment="1">
      <alignment horizontal="center" vertical="center"/>
    </xf>
    <xf numFmtId="0" fontId="79" fillId="0" borderId="10" xfId="0" applyFont="1" applyBorder="1" applyAlignment="1">
      <alignment horizontal="center" vertical="center" wrapText="1"/>
    </xf>
    <xf numFmtId="0" fontId="79" fillId="0" borderId="12" xfId="0" applyFont="1" applyBorder="1" applyAlignment="1">
      <alignment horizontal="center" vertical="center" wrapText="1"/>
    </xf>
    <xf numFmtId="0" fontId="83" fillId="0" borderId="28" xfId="181" applyFont="1" applyFill="1" applyBorder="1" applyAlignment="1">
      <alignment horizontal="left" vertical="center" wrapText="1"/>
    </xf>
    <xf numFmtId="0" fontId="83" fillId="0" borderId="31" xfId="181" applyFont="1" applyFill="1" applyBorder="1" applyAlignment="1">
      <alignment horizontal="left" vertical="center" wrapText="1"/>
    </xf>
    <xf numFmtId="0" fontId="7" fillId="0" borderId="25" xfId="181" applyFont="1" applyBorder="1" applyAlignment="1">
      <alignment horizontal="center"/>
    </xf>
    <xf numFmtId="0" fontId="7" fillId="0" borderId="0" xfId="181" applyFont="1" applyAlignment="1">
      <alignment horizontal="center" vertical="center"/>
    </xf>
    <xf numFmtId="0" fontId="79" fillId="0" borderId="0" xfId="181" applyFont="1" applyAlignment="1">
      <alignment horizontal="center" vertical="center"/>
    </xf>
    <xf numFmtId="0" fontId="13" fillId="0" borderId="0" xfId="181" applyFont="1" applyAlignment="1">
      <alignment horizontal="center" vertical="center"/>
    </xf>
    <xf numFmtId="0" fontId="79" fillId="0" borderId="5" xfId="181" applyFont="1" applyFill="1" applyBorder="1" applyAlignment="1">
      <alignment horizontal="center" vertical="center"/>
    </xf>
    <xf numFmtId="0" fontId="7" fillId="0" borderId="0" xfId="181" applyFont="1" applyBorder="1" applyAlignment="1">
      <alignment horizontal="center" vertical="center"/>
    </xf>
    <xf numFmtId="0" fontId="60" fillId="0" borderId="0" xfId="181" applyFont="1" applyAlignment="1">
      <alignment horizontal="center" vertical="center"/>
    </xf>
    <xf numFmtId="0" fontId="7" fillId="0" borderId="0" xfId="181" applyFont="1" applyAlignment="1">
      <alignment horizontal="center" vertical="top"/>
    </xf>
    <xf numFmtId="0" fontId="75" fillId="27" borderId="25" xfId="181" applyFont="1" applyFill="1" applyBorder="1" applyAlignment="1">
      <alignment horizontal="center"/>
    </xf>
    <xf numFmtId="0" fontId="104" fillId="0" borderId="0" xfId="181" applyFont="1" applyAlignment="1">
      <alignment horizontal="center" vertical="center"/>
    </xf>
    <xf numFmtId="0" fontId="7" fillId="0" borderId="0" xfId="0" applyFont="1" applyBorder="1" applyAlignment="1">
      <alignment horizontal="center" vertical="center" wrapText="1"/>
    </xf>
    <xf numFmtId="0" fontId="80" fillId="0" borderId="0" xfId="0" applyFont="1" applyAlignment="1">
      <alignment horizontal="center"/>
    </xf>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0" xfId="0" applyFont="1" applyBorder="1" applyAlignment="1">
      <alignment horizontal="center"/>
    </xf>
    <xf numFmtId="0" fontId="83" fillId="0" borderId="0" xfId="0" applyFont="1" applyAlignment="1">
      <alignment horizontal="center"/>
    </xf>
    <xf numFmtId="0" fontId="94" fillId="0" borderId="5" xfId="0" applyFont="1" applyFill="1" applyBorder="1" applyAlignment="1">
      <alignment horizontal="center" vertical="center" wrapText="1"/>
    </xf>
    <xf numFmtId="0" fontId="7" fillId="0" borderId="5" xfId="0" applyFont="1" applyBorder="1" applyAlignment="1">
      <alignment horizontal="center" vertical="center"/>
    </xf>
    <xf numFmtId="0" fontId="13" fillId="0" borderId="0" xfId="181" applyFont="1" applyAlignment="1">
      <alignment horizontal="center"/>
    </xf>
    <xf numFmtId="0" fontId="80" fillId="0" borderId="5" xfId="181"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7" fillId="0" borderId="0" xfId="0" applyFont="1" applyAlignment="1">
      <alignment horizontal="center" wrapText="1"/>
    </xf>
    <xf numFmtId="0" fontId="13" fillId="0" borderId="0" xfId="0" applyFont="1" applyAlignment="1">
      <alignment horizontal="right"/>
    </xf>
    <xf numFmtId="0" fontId="6" fillId="0" borderId="0" xfId="0" applyFont="1" applyAlignment="1">
      <alignment horizontal="center" vertical="center" wrapText="1"/>
    </xf>
    <xf numFmtId="0" fontId="7" fillId="0" borderId="5" xfId="0" applyFont="1" applyBorder="1" applyAlignment="1">
      <alignment horizontal="left" wrapText="1"/>
    </xf>
    <xf numFmtId="0" fontId="7" fillId="2" borderId="5" xfId="0" applyFont="1" applyFill="1" applyBorder="1" applyAlignment="1">
      <alignment horizontal="left" wrapText="1"/>
    </xf>
    <xf numFmtId="0" fontId="7" fillId="2" borderId="10" xfId="0" applyFont="1" applyFill="1" applyBorder="1" applyAlignment="1">
      <alignment horizontal="left" wrapText="1"/>
    </xf>
    <xf numFmtId="0" fontId="7" fillId="2" borderId="11" xfId="0" applyFont="1" applyFill="1" applyBorder="1" applyAlignment="1">
      <alignment horizontal="left" wrapText="1"/>
    </xf>
    <xf numFmtId="0" fontId="7" fillId="2" borderId="12" xfId="0" applyFont="1" applyFill="1" applyBorder="1" applyAlignment="1">
      <alignment horizontal="left" wrapText="1"/>
    </xf>
  </cellXfs>
  <cellStyles count="191">
    <cellStyle name="??" xfId="3"/>
    <cellStyle name="?? [0.00]_      " xfId="4"/>
    <cellStyle name="?? [0]" xfId="5"/>
    <cellStyle name="???? [0.00]_      " xfId="6"/>
    <cellStyle name="????_      " xfId="7"/>
    <cellStyle name="???[0]_00Q3902REV.1" xfId="8"/>
    <cellStyle name="???_00Q3902REV.1" xfId="9"/>
    <cellStyle name="??[0]_BRE" xfId="10"/>
    <cellStyle name="??_      " xfId="11"/>
    <cellStyle name="1" xfId="12"/>
    <cellStyle name="2" xfId="13"/>
    <cellStyle name="20% - Accent1 2" xfId="14"/>
    <cellStyle name="20% - Accent2 2" xfId="15"/>
    <cellStyle name="20% - Accent3 2" xfId="16"/>
    <cellStyle name="20% - Accent4 2" xfId="17"/>
    <cellStyle name="20% - Accent5 2" xfId="18"/>
    <cellStyle name="20% - Accent6 2" xfId="19"/>
    <cellStyle name="3" xfId="20"/>
    <cellStyle name="4" xfId="21"/>
    <cellStyle name="40% - Accent1 2" xfId="22"/>
    <cellStyle name="40% - Accent2 2" xfId="23"/>
    <cellStyle name="40% - Accent3 2" xfId="24"/>
    <cellStyle name="40% - Accent4 2" xfId="25"/>
    <cellStyle name="40% - Accent5 2" xfId="26"/>
    <cellStyle name="40% - Accent6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AeE­ [0]_INQUIRY ¿μ¾÷AßAø " xfId="40"/>
    <cellStyle name="AeE­_INQUIRY ¿μ¾÷AßAø " xfId="41"/>
    <cellStyle name="AÞ¸¶ [0]_INQUIRY ¿?¾÷AßAø " xfId="42"/>
    <cellStyle name="AÞ¸¶_INQUIRY ¿?¾÷AßAø " xfId="43"/>
    <cellStyle name="Bad 2" xfId="44"/>
    <cellStyle name="C?AØ_¿?¾÷CoE² " xfId="45"/>
    <cellStyle name="C￥AØ_¿μ¾÷CoE² " xfId="46"/>
    <cellStyle name="Calculation 2" xfId="47"/>
    <cellStyle name="Check Cell 2" xfId="48"/>
    <cellStyle name="Comma" xfId="1" builtinId="3"/>
    <cellStyle name="Comma [0] 2" xfId="49"/>
    <cellStyle name="Comma [0] 2 2" xfId="50"/>
    <cellStyle name="Comma [0] 3" xfId="51"/>
    <cellStyle name="Comma 10" xfId="177"/>
    <cellStyle name="Comma 10 2" xfId="52"/>
    <cellStyle name="Comma 11" xfId="178"/>
    <cellStyle name="Comma 11 2" xfId="53"/>
    <cellStyle name="Comma 12 2" xfId="54"/>
    <cellStyle name="Comma 13 2" xfId="55"/>
    <cellStyle name="Comma 14 2" xfId="56"/>
    <cellStyle name="Comma 15" xfId="57"/>
    <cellStyle name="Comma 16" xfId="58"/>
    <cellStyle name="Comma 17" xfId="59"/>
    <cellStyle name="Comma 18" xfId="60"/>
    <cellStyle name="Comma 2" xfId="61"/>
    <cellStyle name="Comma 2 2" xfId="62"/>
    <cellStyle name="Comma 2 2 2" xfId="63"/>
    <cellStyle name="Comma 2 2 2 2" xfId="180"/>
    <cellStyle name="Comma 2 3" xfId="64"/>
    <cellStyle name="Comma 2 3 2" xfId="65"/>
    <cellStyle name="Comma 2 4" xfId="183"/>
    <cellStyle name="Comma 3" xfId="66"/>
    <cellStyle name="Comma 3 2" xfId="67"/>
    <cellStyle name="Comma 3 3" xfId="68"/>
    <cellStyle name="Comma 3 4" xfId="184"/>
    <cellStyle name="Comma 4" xfId="69"/>
    <cellStyle name="Comma 4 2" xfId="70"/>
    <cellStyle name="Comma 5" xfId="71"/>
    <cellStyle name="Comma 6" xfId="72"/>
    <cellStyle name="Comma 7" xfId="73"/>
    <cellStyle name="Comma 7 2" xfId="74"/>
    <cellStyle name="Comma 8" xfId="75"/>
    <cellStyle name="Comma 9" xfId="187"/>
    <cellStyle name="Comma 9 2" xfId="76"/>
    <cellStyle name="Comma0" xfId="77"/>
    <cellStyle name="Currency0" xfId="78"/>
    <cellStyle name="D1" xfId="79"/>
    <cellStyle name="Date" xfId="80"/>
    <cellStyle name="Explanatory Text 2" xfId="81"/>
    <cellStyle name="Fixed" xfId="82"/>
    <cellStyle name="Good 2" xfId="83"/>
    <cellStyle name="Header1" xfId="84"/>
    <cellStyle name="Header2" xfId="85"/>
    <cellStyle name="Heading 1 2" xfId="86"/>
    <cellStyle name="Heading 2 2" xfId="87"/>
    <cellStyle name="Heading 3 2" xfId="88"/>
    <cellStyle name="Heading 4 2" xfId="89"/>
    <cellStyle name="Input 2" xfId="90"/>
    <cellStyle name="khanh" xfId="91"/>
    <cellStyle name="Linked Cell 2" xfId="92"/>
    <cellStyle name="Môc" xfId="93"/>
    <cellStyle name="n" xfId="94"/>
    <cellStyle name="Neutral 2" xfId="95"/>
    <cellStyle name="Normal" xfId="0" builtinId="0"/>
    <cellStyle name="Normal - Style1" xfId="96"/>
    <cellStyle name="Normal 10" xfId="97"/>
    <cellStyle name="Normal 10 2" xfId="98"/>
    <cellStyle name="Normal 11" xfId="99"/>
    <cellStyle name="Normal 11 2" xfId="185"/>
    <cellStyle name="Normal 12" xfId="100"/>
    <cellStyle name="Normal 12 2" xfId="101"/>
    <cellStyle name="Normal 13" xfId="102"/>
    <cellStyle name="Normal 14" xfId="103"/>
    <cellStyle name="Normal 15" xfId="104"/>
    <cellStyle name="Normal 16" xfId="105"/>
    <cellStyle name="Normal 17" xfId="106"/>
    <cellStyle name="Normal 17 2" xfId="189"/>
    <cellStyle name="Normal 17 3" xfId="190"/>
    <cellStyle name="Normal 18" xfId="107"/>
    <cellStyle name="Normal 19" xfId="108"/>
    <cellStyle name="Normal 2" xfId="109"/>
    <cellStyle name="Normal 2 2" xfId="110"/>
    <cellStyle name="Normal 2 2 2" xfId="111"/>
    <cellStyle name="Normal 2 3" xfId="112"/>
    <cellStyle name="Normal 2 4" xfId="113"/>
    <cellStyle name="Normal 2 5" xfId="186"/>
    <cellStyle name="Normal 2_QLDT_9_25 den 34_36,38-40,42 (1)" xfId="114"/>
    <cellStyle name="Normal 20" xfId="115"/>
    <cellStyle name="Normal 21" xfId="116"/>
    <cellStyle name="Normal 22" xfId="117"/>
    <cellStyle name="Normal 22 2" xfId="118"/>
    <cellStyle name="Normal 24" xfId="181"/>
    <cellStyle name="Normal 25" xfId="179"/>
    <cellStyle name="Normal 26" xfId="182"/>
    <cellStyle name="Normal 3" xfId="119"/>
    <cellStyle name="Normal 3 2" xfId="120"/>
    <cellStyle name="Normal 4" xfId="121"/>
    <cellStyle name="Normal 4 2" xfId="122"/>
    <cellStyle name="Normal 4 2 2" xfId="123"/>
    <cellStyle name="Normal 4_QLDT_9_25 den 34_36,38-40,42 (1)" xfId="124"/>
    <cellStyle name="Normal 5" xfId="125"/>
    <cellStyle name="Normal 5 2" xfId="126"/>
    <cellStyle name="Normal 5 3" xfId="127"/>
    <cellStyle name="Normal 5 4" xfId="128"/>
    <cellStyle name="Normal 5_QLDT_9_25 den 34_36,38-40,42 (1)" xfId="129"/>
    <cellStyle name="Normal 6" xfId="130"/>
    <cellStyle name="Normal 6 2" xfId="131"/>
    <cellStyle name="Normal 6 3" xfId="132"/>
    <cellStyle name="Normal 6 4" xfId="133"/>
    <cellStyle name="Normal 6_QLDT_9_25 den 34_36,38-40,42 (1)" xfId="134"/>
    <cellStyle name="Normal 7" xfId="135"/>
    <cellStyle name="Normal 7 2" xfId="136"/>
    <cellStyle name="Normal 8" xfId="137"/>
    <cellStyle name="Normal 8 2" xfId="2"/>
    <cellStyle name="Normal 8 3" xfId="138"/>
    <cellStyle name="Normal 8_QLDT_9_25 den 34_36,38-40,42 (1)" xfId="139"/>
    <cellStyle name="Normal 9" xfId="140"/>
    <cellStyle name="Normal 9 2" xfId="141"/>
    <cellStyle name="Normal 9 3" xfId="142"/>
    <cellStyle name="Normal_Sheet3" xfId="188"/>
    <cellStyle name="Note 2" xfId="143"/>
    <cellStyle name="Output 2" xfId="144"/>
    <cellStyle name="Percent 2" xfId="145"/>
    <cellStyle name="Percent 2 2" xfId="146"/>
    <cellStyle name="Percent 3" xfId="147"/>
    <cellStyle name="Percent 3 2" xfId="148"/>
    <cellStyle name="Percent 4" xfId="149"/>
    <cellStyle name="Style 1" xfId="150"/>
    <cellStyle name="Tiªu ®Ì" xfId="151"/>
    <cellStyle name="TiÓu môc" xfId="152"/>
    <cellStyle name="Title 2" xfId="153"/>
    <cellStyle name="Total 2" xfId="154"/>
    <cellStyle name="Warning Text 2" xfId="155"/>
    <cellStyle name="xuan" xfId="156"/>
    <cellStyle name=" [0.00]_ Att. 1- Cover" xfId="157"/>
    <cellStyle name="_ Att. 1- Cover" xfId="158"/>
    <cellStyle name="?_ Att. 1- Cover" xfId="159"/>
    <cellStyle name="똿뗦먛귟 [0.00]_PRODUCT DETAIL Q1" xfId="160"/>
    <cellStyle name="똿뗦먛귟_PRODUCT DETAIL Q1" xfId="161"/>
    <cellStyle name="믅됞 [0.00]_PRODUCT DETAIL Q1" xfId="162"/>
    <cellStyle name="믅됞_PRODUCT DETAIL Q1" xfId="163"/>
    <cellStyle name="백분율_95" xfId="164"/>
    <cellStyle name="뷭?_BOOKSHIP" xfId="165"/>
    <cellStyle name="콤마 [0]_1202" xfId="166"/>
    <cellStyle name="콤마_1202" xfId="167"/>
    <cellStyle name="통화 [0]_1202" xfId="168"/>
    <cellStyle name="통화_1202" xfId="169"/>
    <cellStyle name="표준_(정보부문)월별인원계획" xfId="170"/>
    <cellStyle name="一般_00Q3902REV.1" xfId="171"/>
    <cellStyle name="千分位[0]_00Q3902REV.1" xfId="172"/>
    <cellStyle name="千分位_00Q3902REV.1" xfId="173"/>
    <cellStyle name="貨幣 [0]_00Q3902REV.1" xfId="174"/>
    <cellStyle name="貨幣[0]_BRE" xfId="175"/>
    <cellStyle name="貨幣_00Q3902REV.1" xfId="176"/>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externalLink" Target="externalLinks/externalLink13.xml"/><Relationship Id="rId47" Type="http://schemas.openxmlformats.org/officeDocument/2006/relationships/externalLink" Target="externalLinks/externalLink18.xml"/><Relationship Id="rId50" Type="http://schemas.openxmlformats.org/officeDocument/2006/relationships/externalLink" Target="externalLinks/externalLink21.xml"/><Relationship Id="rId55" Type="http://schemas.openxmlformats.org/officeDocument/2006/relationships/externalLink" Target="externalLinks/externalLink26.xml"/><Relationship Id="rId63" Type="http://schemas.openxmlformats.org/officeDocument/2006/relationships/externalLink" Target="externalLinks/externalLink34.xml"/><Relationship Id="rId68" Type="http://schemas.openxmlformats.org/officeDocument/2006/relationships/externalLink" Target="externalLinks/externalLink39.xml"/><Relationship Id="rId76" Type="http://schemas.openxmlformats.org/officeDocument/2006/relationships/externalLink" Target="externalLinks/externalLink47.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4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externalLink" Target="externalLinks/externalLink16.xml"/><Relationship Id="rId53" Type="http://schemas.openxmlformats.org/officeDocument/2006/relationships/externalLink" Target="externalLinks/externalLink24.xml"/><Relationship Id="rId58" Type="http://schemas.openxmlformats.org/officeDocument/2006/relationships/externalLink" Target="externalLinks/externalLink29.xml"/><Relationship Id="rId66" Type="http://schemas.openxmlformats.org/officeDocument/2006/relationships/externalLink" Target="externalLinks/externalLink37.xml"/><Relationship Id="rId74" Type="http://schemas.openxmlformats.org/officeDocument/2006/relationships/externalLink" Target="externalLinks/externalLink45.xml"/><Relationship Id="rId79" Type="http://schemas.openxmlformats.org/officeDocument/2006/relationships/externalLink" Target="externalLinks/externalLink50.xml"/><Relationship Id="rId5" Type="http://schemas.openxmlformats.org/officeDocument/2006/relationships/worksheet" Target="worksheets/sheet5.xml"/><Relationship Id="rId61" Type="http://schemas.openxmlformats.org/officeDocument/2006/relationships/externalLink" Target="externalLinks/externalLink32.xml"/><Relationship Id="rId82" Type="http://schemas.openxmlformats.org/officeDocument/2006/relationships/externalLink" Target="externalLinks/externalLink53.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externalLink" Target="externalLinks/externalLink14.xml"/><Relationship Id="rId48" Type="http://schemas.openxmlformats.org/officeDocument/2006/relationships/externalLink" Target="externalLinks/externalLink19.xml"/><Relationship Id="rId56" Type="http://schemas.openxmlformats.org/officeDocument/2006/relationships/externalLink" Target="externalLinks/externalLink27.xml"/><Relationship Id="rId64" Type="http://schemas.openxmlformats.org/officeDocument/2006/relationships/externalLink" Target="externalLinks/externalLink35.xml"/><Relationship Id="rId69" Type="http://schemas.openxmlformats.org/officeDocument/2006/relationships/externalLink" Target="externalLinks/externalLink40.xml"/><Relationship Id="rId77" Type="http://schemas.openxmlformats.org/officeDocument/2006/relationships/externalLink" Target="externalLinks/externalLink48.xml"/><Relationship Id="rId8" Type="http://schemas.openxmlformats.org/officeDocument/2006/relationships/worksheet" Target="worksheets/sheet8.xml"/><Relationship Id="rId51" Type="http://schemas.openxmlformats.org/officeDocument/2006/relationships/externalLink" Target="externalLinks/externalLink22.xml"/><Relationship Id="rId72" Type="http://schemas.openxmlformats.org/officeDocument/2006/relationships/externalLink" Target="externalLinks/externalLink43.xml"/><Relationship Id="rId80" Type="http://schemas.openxmlformats.org/officeDocument/2006/relationships/externalLink" Target="externalLinks/externalLink51.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externalLink" Target="externalLinks/externalLink17.xml"/><Relationship Id="rId59" Type="http://schemas.openxmlformats.org/officeDocument/2006/relationships/externalLink" Target="externalLinks/externalLink30.xml"/><Relationship Id="rId67" Type="http://schemas.openxmlformats.org/officeDocument/2006/relationships/externalLink" Target="externalLinks/externalLink38.xml"/><Relationship Id="rId20" Type="http://schemas.openxmlformats.org/officeDocument/2006/relationships/worksheet" Target="worksheets/sheet20.xml"/><Relationship Id="rId41" Type="http://schemas.openxmlformats.org/officeDocument/2006/relationships/externalLink" Target="externalLinks/externalLink12.xml"/><Relationship Id="rId54" Type="http://schemas.openxmlformats.org/officeDocument/2006/relationships/externalLink" Target="externalLinks/externalLink25.xml"/><Relationship Id="rId62" Type="http://schemas.openxmlformats.org/officeDocument/2006/relationships/externalLink" Target="externalLinks/externalLink33.xml"/><Relationship Id="rId70" Type="http://schemas.openxmlformats.org/officeDocument/2006/relationships/externalLink" Target="externalLinks/externalLink41.xml"/><Relationship Id="rId75" Type="http://schemas.openxmlformats.org/officeDocument/2006/relationships/externalLink" Target="externalLinks/externalLink46.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49" Type="http://schemas.openxmlformats.org/officeDocument/2006/relationships/externalLink" Target="externalLinks/externalLink20.xml"/><Relationship Id="rId57" Type="http://schemas.openxmlformats.org/officeDocument/2006/relationships/externalLink" Target="externalLinks/externalLink28.xml"/><Relationship Id="rId10" Type="http://schemas.openxmlformats.org/officeDocument/2006/relationships/worksheet" Target="worksheets/sheet10.xml"/><Relationship Id="rId31" Type="http://schemas.openxmlformats.org/officeDocument/2006/relationships/externalLink" Target="externalLinks/externalLink2.xml"/><Relationship Id="rId44" Type="http://schemas.openxmlformats.org/officeDocument/2006/relationships/externalLink" Target="externalLinks/externalLink15.xml"/><Relationship Id="rId52" Type="http://schemas.openxmlformats.org/officeDocument/2006/relationships/externalLink" Target="externalLinks/externalLink23.xml"/><Relationship Id="rId60" Type="http://schemas.openxmlformats.org/officeDocument/2006/relationships/externalLink" Target="externalLinks/externalLink31.xml"/><Relationship Id="rId65" Type="http://schemas.openxmlformats.org/officeDocument/2006/relationships/externalLink" Target="externalLinks/externalLink36.xml"/><Relationship Id="rId73" Type="http://schemas.openxmlformats.org/officeDocument/2006/relationships/externalLink" Target="externalLinks/externalLink44.xml"/><Relationship Id="rId78" Type="http://schemas.openxmlformats.org/officeDocument/2006/relationships/externalLink" Target="externalLinks/externalLink49.xml"/><Relationship Id="rId81" Type="http://schemas.openxmlformats.org/officeDocument/2006/relationships/externalLink" Target="externalLinks/externalLink52.xml"/><Relationship Id="rId86"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1114425</xdr:colOff>
      <xdr:row>2</xdr:row>
      <xdr:rowOff>180975</xdr:rowOff>
    </xdr:from>
    <xdr:to>
      <xdr:col>2</xdr:col>
      <xdr:colOff>1571625</xdr:colOff>
      <xdr:row>2</xdr:row>
      <xdr:rowOff>180975</xdr:rowOff>
    </xdr:to>
    <xdr:cxnSp macro="">
      <xdr:nvCxnSpPr>
        <xdr:cNvPr id="3" name="Straight Connector 2"/>
        <xdr:cNvCxnSpPr/>
      </xdr:nvCxnSpPr>
      <xdr:spPr>
        <a:xfrm>
          <a:off x="2333625" y="561975"/>
          <a:ext cx="4572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542925</xdr:colOff>
      <xdr:row>3</xdr:row>
      <xdr:rowOff>0</xdr:rowOff>
    </xdr:from>
    <xdr:to>
      <xdr:col>6</xdr:col>
      <xdr:colOff>899325</xdr:colOff>
      <xdr:row>3</xdr:row>
      <xdr:rowOff>0</xdr:rowOff>
    </xdr:to>
    <xdr:cxnSp macro="">
      <xdr:nvCxnSpPr>
        <xdr:cNvPr id="4" name="Straight Connector 3"/>
        <xdr:cNvCxnSpPr/>
      </xdr:nvCxnSpPr>
      <xdr:spPr>
        <a:xfrm>
          <a:off x="6315075" y="571500"/>
          <a:ext cx="172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382373</xdr:colOff>
      <xdr:row>3</xdr:row>
      <xdr:rowOff>0</xdr:rowOff>
    </xdr:from>
    <xdr:to>
      <xdr:col>2</xdr:col>
      <xdr:colOff>1470944</xdr:colOff>
      <xdr:row>3</xdr:row>
      <xdr:rowOff>0</xdr:rowOff>
    </xdr:to>
    <xdr:cxnSp macro="">
      <xdr:nvCxnSpPr>
        <xdr:cNvPr id="3" name="Straight Connector 2">
          <a:extLst>
            <a:ext uri="{FF2B5EF4-FFF2-40B4-BE49-F238E27FC236}">
              <a16:creationId xmlns:a16="http://schemas.microsoft.com/office/drawing/2014/main" xmlns="" id="{00000000-0008-0000-0C00-000003000000}"/>
            </a:ext>
          </a:extLst>
        </xdr:cNvPr>
        <xdr:cNvCxnSpPr/>
      </xdr:nvCxnSpPr>
      <xdr:spPr>
        <a:xfrm>
          <a:off x="1469344" y="717176"/>
          <a:ext cx="108857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776372</xdr:colOff>
      <xdr:row>2</xdr:row>
      <xdr:rowOff>277407</xdr:rowOff>
    </xdr:from>
    <xdr:to>
      <xdr:col>5</xdr:col>
      <xdr:colOff>305372</xdr:colOff>
      <xdr:row>2</xdr:row>
      <xdr:rowOff>277407</xdr:rowOff>
    </xdr:to>
    <xdr:cxnSp macro="">
      <xdr:nvCxnSpPr>
        <xdr:cNvPr id="5" name="Straight Connector 4">
          <a:extLst>
            <a:ext uri="{FF2B5EF4-FFF2-40B4-BE49-F238E27FC236}">
              <a16:creationId xmlns:a16="http://schemas.microsoft.com/office/drawing/2014/main" xmlns="" id="{00000000-0008-0000-0C00-000005000000}"/>
            </a:ext>
          </a:extLst>
        </xdr:cNvPr>
        <xdr:cNvCxnSpPr/>
      </xdr:nvCxnSpPr>
      <xdr:spPr>
        <a:xfrm>
          <a:off x="4384666" y="714436"/>
          <a:ext cx="2196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802117</xdr:colOff>
      <xdr:row>4</xdr:row>
      <xdr:rowOff>11206</xdr:rowOff>
    </xdr:from>
    <xdr:to>
      <xdr:col>2</xdr:col>
      <xdr:colOff>1870822</xdr:colOff>
      <xdr:row>4</xdr:row>
      <xdr:rowOff>11206</xdr:rowOff>
    </xdr:to>
    <xdr:cxnSp macro="">
      <xdr:nvCxnSpPr>
        <xdr:cNvPr id="3" name="Straight Connector 2">
          <a:extLst>
            <a:ext uri="{FF2B5EF4-FFF2-40B4-BE49-F238E27FC236}">
              <a16:creationId xmlns:a16="http://schemas.microsoft.com/office/drawing/2014/main" xmlns="" id="{00000000-0008-0000-0D00-000003000000}"/>
            </a:ext>
          </a:extLst>
        </xdr:cNvPr>
        <xdr:cNvCxnSpPr/>
      </xdr:nvCxnSpPr>
      <xdr:spPr>
        <a:xfrm>
          <a:off x="1922705" y="930088"/>
          <a:ext cx="106870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731693</xdr:colOff>
      <xdr:row>4</xdr:row>
      <xdr:rowOff>0</xdr:rowOff>
    </xdr:from>
    <xdr:to>
      <xdr:col>5</xdr:col>
      <xdr:colOff>294593</xdr:colOff>
      <xdr:row>4</xdr:row>
      <xdr:rowOff>0</xdr:rowOff>
    </xdr:to>
    <xdr:cxnSp macro="">
      <xdr:nvCxnSpPr>
        <xdr:cNvPr id="5" name="Straight Connector 4">
          <a:extLst>
            <a:ext uri="{FF2B5EF4-FFF2-40B4-BE49-F238E27FC236}">
              <a16:creationId xmlns:a16="http://schemas.microsoft.com/office/drawing/2014/main" xmlns="" id="{00000000-0008-0000-0D00-000005000000}"/>
            </a:ext>
          </a:extLst>
        </xdr:cNvPr>
        <xdr:cNvCxnSpPr/>
      </xdr:nvCxnSpPr>
      <xdr:spPr>
        <a:xfrm>
          <a:off x="4094018" y="904875"/>
          <a:ext cx="226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637614</xdr:colOff>
      <xdr:row>3</xdr:row>
      <xdr:rowOff>0</xdr:rowOff>
    </xdr:from>
    <xdr:to>
      <xdr:col>2</xdr:col>
      <xdr:colOff>1533525</xdr:colOff>
      <xdr:row>3</xdr:row>
      <xdr:rowOff>0</xdr:rowOff>
    </xdr:to>
    <xdr:cxnSp macro="">
      <xdr:nvCxnSpPr>
        <xdr:cNvPr id="2" name="Straight Connector 1">
          <a:extLst>
            <a:ext uri="{FF2B5EF4-FFF2-40B4-BE49-F238E27FC236}">
              <a16:creationId xmlns:a16="http://schemas.microsoft.com/office/drawing/2014/main" xmlns="" id="{00000000-0008-0000-0E00-000002000000}"/>
            </a:ext>
          </a:extLst>
        </xdr:cNvPr>
        <xdr:cNvCxnSpPr/>
      </xdr:nvCxnSpPr>
      <xdr:spPr>
        <a:xfrm>
          <a:off x="1828239" y="685800"/>
          <a:ext cx="89591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520513</xdr:colOff>
      <xdr:row>3</xdr:row>
      <xdr:rowOff>1681</xdr:rowOff>
    </xdr:from>
    <xdr:to>
      <xdr:col>5</xdr:col>
      <xdr:colOff>542925</xdr:colOff>
      <xdr:row>3</xdr:row>
      <xdr:rowOff>1681</xdr:rowOff>
    </xdr:to>
    <xdr:cxnSp macro="">
      <xdr:nvCxnSpPr>
        <xdr:cNvPr id="3" name="Straight Connector 2">
          <a:extLst>
            <a:ext uri="{FF2B5EF4-FFF2-40B4-BE49-F238E27FC236}">
              <a16:creationId xmlns:a16="http://schemas.microsoft.com/office/drawing/2014/main" xmlns="" id="{00000000-0008-0000-0E00-000003000000}"/>
            </a:ext>
          </a:extLst>
        </xdr:cNvPr>
        <xdr:cNvCxnSpPr/>
      </xdr:nvCxnSpPr>
      <xdr:spPr>
        <a:xfrm>
          <a:off x="4311463" y="687481"/>
          <a:ext cx="222268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1775430</xdr:colOff>
      <xdr:row>3</xdr:row>
      <xdr:rowOff>0</xdr:rowOff>
    </xdr:from>
    <xdr:to>
      <xdr:col>3</xdr:col>
      <xdr:colOff>327372</xdr:colOff>
      <xdr:row>3</xdr:row>
      <xdr:rowOff>0</xdr:rowOff>
    </xdr:to>
    <xdr:cxnSp macro="">
      <xdr:nvCxnSpPr>
        <xdr:cNvPr id="2" name="Straight Connector 1">
          <a:extLst>
            <a:ext uri="{FF2B5EF4-FFF2-40B4-BE49-F238E27FC236}">
              <a16:creationId xmlns:a16="http://schemas.microsoft.com/office/drawing/2014/main" xmlns="" id="{00000000-0008-0000-0F00-000002000000}"/>
            </a:ext>
          </a:extLst>
        </xdr:cNvPr>
        <xdr:cNvCxnSpPr/>
      </xdr:nvCxnSpPr>
      <xdr:spPr>
        <a:xfrm>
          <a:off x="2877609" y="721179"/>
          <a:ext cx="9876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684119</xdr:colOff>
      <xdr:row>2</xdr:row>
      <xdr:rowOff>291352</xdr:rowOff>
    </xdr:from>
    <xdr:to>
      <xdr:col>8</xdr:col>
      <xdr:colOff>851647</xdr:colOff>
      <xdr:row>2</xdr:row>
      <xdr:rowOff>291352</xdr:rowOff>
    </xdr:to>
    <xdr:cxnSp macro="">
      <xdr:nvCxnSpPr>
        <xdr:cNvPr id="3" name="Straight Connector 2">
          <a:extLst>
            <a:ext uri="{FF2B5EF4-FFF2-40B4-BE49-F238E27FC236}">
              <a16:creationId xmlns:a16="http://schemas.microsoft.com/office/drawing/2014/main" xmlns="" id="{00000000-0008-0000-0F00-000003000000}"/>
            </a:ext>
          </a:extLst>
        </xdr:cNvPr>
        <xdr:cNvCxnSpPr/>
      </xdr:nvCxnSpPr>
      <xdr:spPr>
        <a:xfrm>
          <a:off x="7811060" y="717176"/>
          <a:ext cx="211735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1775430</xdr:colOff>
      <xdr:row>3</xdr:row>
      <xdr:rowOff>0</xdr:rowOff>
    </xdr:from>
    <xdr:to>
      <xdr:col>3</xdr:col>
      <xdr:colOff>327372</xdr:colOff>
      <xdr:row>3</xdr:row>
      <xdr:rowOff>0</xdr:rowOff>
    </xdr:to>
    <xdr:cxnSp macro="">
      <xdr:nvCxnSpPr>
        <xdr:cNvPr id="4" name="Straight Connector 3">
          <a:extLst>
            <a:ext uri="{FF2B5EF4-FFF2-40B4-BE49-F238E27FC236}">
              <a16:creationId xmlns:a16="http://schemas.microsoft.com/office/drawing/2014/main" xmlns="" id="{00000000-0008-0000-0F00-000002000000}"/>
            </a:ext>
          </a:extLst>
        </xdr:cNvPr>
        <xdr:cNvCxnSpPr/>
      </xdr:nvCxnSpPr>
      <xdr:spPr>
        <a:xfrm>
          <a:off x="2870805" y="723900"/>
          <a:ext cx="9808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684119</xdr:colOff>
      <xdr:row>2</xdr:row>
      <xdr:rowOff>291352</xdr:rowOff>
    </xdr:from>
    <xdr:to>
      <xdr:col>8</xdr:col>
      <xdr:colOff>851647</xdr:colOff>
      <xdr:row>2</xdr:row>
      <xdr:rowOff>291352</xdr:rowOff>
    </xdr:to>
    <xdr:cxnSp macro="">
      <xdr:nvCxnSpPr>
        <xdr:cNvPr id="5" name="Straight Connector 4">
          <a:extLst>
            <a:ext uri="{FF2B5EF4-FFF2-40B4-BE49-F238E27FC236}">
              <a16:creationId xmlns:a16="http://schemas.microsoft.com/office/drawing/2014/main" xmlns="" id="{00000000-0008-0000-0F00-000003000000}"/>
            </a:ext>
          </a:extLst>
        </xdr:cNvPr>
        <xdr:cNvCxnSpPr/>
      </xdr:nvCxnSpPr>
      <xdr:spPr>
        <a:xfrm>
          <a:off x="7818344" y="719977"/>
          <a:ext cx="211062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445434</xdr:colOff>
      <xdr:row>3</xdr:row>
      <xdr:rowOff>0</xdr:rowOff>
    </xdr:from>
    <xdr:to>
      <xdr:col>2</xdr:col>
      <xdr:colOff>1190625</xdr:colOff>
      <xdr:row>3</xdr:row>
      <xdr:rowOff>0</xdr:rowOff>
    </xdr:to>
    <xdr:cxnSp macro="">
      <xdr:nvCxnSpPr>
        <xdr:cNvPr id="2" name="Straight Connector 1">
          <a:extLst>
            <a:ext uri="{FF2B5EF4-FFF2-40B4-BE49-F238E27FC236}">
              <a16:creationId xmlns:a16="http://schemas.microsoft.com/office/drawing/2014/main" xmlns="" id="{00000000-0008-0000-1000-000002000000}"/>
            </a:ext>
          </a:extLst>
        </xdr:cNvPr>
        <xdr:cNvCxnSpPr/>
      </xdr:nvCxnSpPr>
      <xdr:spPr>
        <a:xfrm>
          <a:off x="1502709" y="666750"/>
          <a:ext cx="7451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xdr:row>
      <xdr:rowOff>0</xdr:rowOff>
    </xdr:from>
    <xdr:to>
      <xdr:col>4</xdr:col>
      <xdr:colOff>1304925</xdr:colOff>
      <xdr:row>3</xdr:row>
      <xdr:rowOff>0</xdr:rowOff>
    </xdr:to>
    <xdr:cxnSp macro="">
      <xdr:nvCxnSpPr>
        <xdr:cNvPr id="3" name="Straight Connector 2">
          <a:extLst>
            <a:ext uri="{FF2B5EF4-FFF2-40B4-BE49-F238E27FC236}">
              <a16:creationId xmlns:a16="http://schemas.microsoft.com/office/drawing/2014/main" xmlns="" id="{00000000-0008-0000-1000-000003000000}"/>
            </a:ext>
          </a:extLst>
        </xdr:cNvPr>
        <xdr:cNvCxnSpPr/>
      </xdr:nvCxnSpPr>
      <xdr:spPr>
        <a:xfrm>
          <a:off x="5248275" y="666750"/>
          <a:ext cx="20669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1761823</xdr:colOff>
      <xdr:row>3</xdr:row>
      <xdr:rowOff>0</xdr:rowOff>
    </xdr:from>
    <xdr:to>
      <xdr:col>3</xdr:col>
      <xdr:colOff>313765</xdr:colOff>
      <xdr:row>3</xdr:row>
      <xdr:rowOff>0</xdr:rowOff>
    </xdr:to>
    <xdr:cxnSp macro="">
      <xdr:nvCxnSpPr>
        <xdr:cNvPr id="2" name="Straight Connector 1">
          <a:extLst>
            <a:ext uri="{FF2B5EF4-FFF2-40B4-BE49-F238E27FC236}">
              <a16:creationId xmlns:a16="http://schemas.microsoft.com/office/drawing/2014/main" xmlns="" id="{00000000-0008-0000-1100-000002000000}"/>
            </a:ext>
          </a:extLst>
        </xdr:cNvPr>
        <xdr:cNvCxnSpPr/>
      </xdr:nvCxnSpPr>
      <xdr:spPr>
        <a:xfrm>
          <a:off x="2857198" y="723900"/>
          <a:ext cx="9808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684119</xdr:colOff>
      <xdr:row>2</xdr:row>
      <xdr:rowOff>253252</xdr:rowOff>
    </xdr:from>
    <xdr:to>
      <xdr:col>7</xdr:col>
      <xdr:colOff>1288677</xdr:colOff>
      <xdr:row>2</xdr:row>
      <xdr:rowOff>253252</xdr:rowOff>
    </xdr:to>
    <xdr:cxnSp macro="">
      <xdr:nvCxnSpPr>
        <xdr:cNvPr id="3" name="Straight Connector 2">
          <a:extLst>
            <a:ext uri="{FF2B5EF4-FFF2-40B4-BE49-F238E27FC236}">
              <a16:creationId xmlns:a16="http://schemas.microsoft.com/office/drawing/2014/main" xmlns="" id="{00000000-0008-0000-1100-000003000000}"/>
            </a:ext>
          </a:extLst>
        </xdr:cNvPr>
        <xdr:cNvCxnSpPr/>
      </xdr:nvCxnSpPr>
      <xdr:spPr>
        <a:xfrm>
          <a:off x="7811060" y="723899"/>
          <a:ext cx="210614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1117145</xdr:colOff>
      <xdr:row>3</xdr:row>
      <xdr:rowOff>0</xdr:rowOff>
    </xdr:from>
    <xdr:to>
      <xdr:col>6</xdr:col>
      <xdr:colOff>189683</xdr:colOff>
      <xdr:row>3</xdr:row>
      <xdr:rowOff>0</xdr:rowOff>
    </xdr:to>
    <xdr:cxnSp macro="">
      <xdr:nvCxnSpPr>
        <xdr:cNvPr id="2" name="Straight Connector 1">
          <a:extLst>
            <a:ext uri="{FF2B5EF4-FFF2-40B4-BE49-F238E27FC236}">
              <a16:creationId xmlns:a16="http://schemas.microsoft.com/office/drawing/2014/main" xmlns="" id="{00000000-0008-0000-1200-000002000000}"/>
            </a:ext>
          </a:extLst>
        </xdr:cNvPr>
        <xdr:cNvCxnSpPr/>
      </xdr:nvCxnSpPr>
      <xdr:spPr>
        <a:xfrm>
          <a:off x="5648324" y="734786"/>
          <a:ext cx="20116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945696</xdr:colOff>
      <xdr:row>3</xdr:row>
      <xdr:rowOff>0</xdr:rowOff>
    </xdr:from>
    <xdr:to>
      <xdr:col>2</xdr:col>
      <xdr:colOff>1774371</xdr:colOff>
      <xdr:row>3</xdr:row>
      <xdr:rowOff>0</xdr:rowOff>
    </xdr:to>
    <xdr:cxnSp macro="">
      <xdr:nvCxnSpPr>
        <xdr:cNvPr id="3" name="Straight Connector 2">
          <a:extLst>
            <a:ext uri="{FF2B5EF4-FFF2-40B4-BE49-F238E27FC236}">
              <a16:creationId xmlns:a16="http://schemas.microsoft.com/office/drawing/2014/main" xmlns="" id="{00000000-0008-0000-1200-000003000000}"/>
            </a:ext>
          </a:extLst>
        </xdr:cNvPr>
        <xdr:cNvCxnSpPr/>
      </xdr:nvCxnSpPr>
      <xdr:spPr>
        <a:xfrm>
          <a:off x="2047875" y="734786"/>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447675</xdr:colOff>
      <xdr:row>2</xdr:row>
      <xdr:rowOff>304800</xdr:rowOff>
    </xdr:from>
    <xdr:to>
      <xdr:col>7</xdr:col>
      <xdr:colOff>552450</xdr:colOff>
      <xdr:row>2</xdr:row>
      <xdr:rowOff>304800</xdr:rowOff>
    </xdr:to>
    <xdr:cxnSp macro="">
      <xdr:nvCxnSpPr>
        <xdr:cNvPr id="2" name="Straight Connector 1">
          <a:extLst>
            <a:ext uri="{FF2B5EF4-FFF2-40B4-BE49-F238E27FC236}">
              <a16:creationId xmlns:a16="http://schemas.microsoft.com/office/drawing/2014/main" xmlns="" id="{00000000-0008-0000-1300-000002000000}"/>
            </a:ext>
          </a:extLst>
        </xdr:cNvPr>
        <xdr:cNvCxnSpPr/>
      </xdr:nvCxnSpPr>
      <xdr:spPr>
        <a:xfrm>
          <a:off x="5600700" y="742950"/>
          <a:ext cx="2019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478492</xdr:colOff>
      <xdr:row>3</xdr:row>
      <xdr:rowOff>0</xdr:rowOff>
    </xdr:from>
    <xdr:to>
      <xdr:col>2</xdr:col>
      <xdr:colOff>1764367</xdr:colOff>
      <xdr:row>3</xdr:row>
      <xdr:rowOff>0</xdr:rowOff>
    </xdr:to>
    <xdr:cxnSp macro="">
      <xdr:nvCxnSpPr>
        <xdr:cNvPr id="3" name="Straight Connector 2">
          <a:extLst>
            <a:ext uri="{FF2B5EF4-FFF2-40B4-BE49-F238E27FC236}">
              <a16:creationId xmlns:a16="http://schemas.microsoft.com/office/drawing/2014/main" xmlns="" id="{00000000-0008-0000-1300-000003000000}"/>
            </a:ext>
          </a:extLst>
        </xdr:cNvPr>
        <xdr:cNvCxnSpPr/>
      </xdr:nvCxnSpPr>
      <xdr:spPr>
        <a:xfrm>
          <a:off x="1688727" y="672353"/>
          <a:ext cx="12858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72438</xdr:colOff>
      <xdr:row>3</xdr:row>
      <xdr:rowOff>1361</xdr:rowOff>
    </xdr:from>
    <xdr:to>
      <xdr:col>3</xdr:col>
      <xdr:colOff>571500</xdr:colOff>
      <xdr:row>3</xdr:row>
      <xdr:rowOff>1361</xdr:rowOff>
    </xdr:to>
    <xdr:cxnSp macro="">
      <xdr:nvCxnSpPr>
        <xdr:cNvPr id="2" name="Straight Connector 1">
          <a:extLst>
            <a:ext uri="{FF2B5EF4-FFF2-40B4-BE49-F238E27FC236}">
              <a16:creationId xmlns:a16="http://schemas.microsoft.com/office/drawing/2014/main" xmlns="" id="{00000000-0008-0000-1400-000002000000}"/>
            </a:ext>
          </a:extLst>
        </xdr:cNvPr>
        <xdr:cNvCxnSpPr/>
      </xdr:nvCxnSpPr>
      <xdr:spPr>
        <a:xfrm>
          <a:off x="2672763" y="639536"/>
          <a:ext cx="4990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578785</xdr:colOff>
      <xdr:row>3</xdr:row>
      <xdr:rowOff>2401</xdr:rowOff>
    </xdr:from>
    <xdr:to>
      <xdr:col>10</xdr:col>
      <xdr:colOff>313549</xdr:colOff>
      <xdr:row>3</xdr:row>
      <xdr:rowOff>2401</xdr:rowOff>
    </xdr:to>
    <xdr:cxnSp macro="">
      <xdr:nvCxnSpPr>
        <xdr:cNvPr id="3" name="Straight Connector 2">
          <a:extLst>
            <a:ext uri="{FF2B5EF4-FFF2-40B4-BE49-F238E27FC236}">
              <a16:creationId xmlns:a16="http://schemas.microsoft.com/office/drawing/2014/main" xmlns="" id="{00000000-0008-0000-1400-000003000000}"/>
            </a:ext>
          </a:extLst>
        </xdr:cNvPr>
        <xdr:cNvCxnSpPr/>
      </xdr:nvCxnSpPr>
      <xdr:spPr>
        <a:xfrm>
          <a:off x="6641167" y="652342"/>
          <a:ext cx="20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555692</xdr:colOff>
      <xdr:row>2</xdr:row>
      <xdr:rowOff>0</xdr:rowOff>
    </xdr:from>
    <xdr:to>
      <xdr:col>2</xdr:col>
      <xdr:colOff>1356928</xdr:colOff>
      <xdr:row>2</xdr:row>
      <xdr:rowOff>0</xdr:rowOff>
    </xdr:to>
    <xdr:cxnSp macro="">
      <xdr:nvCxnSpPr>
        <xdr:cNvPr id="2" name="Straight Connector 1">
          <a:extLst>
            <a:ext uri="{FF2B5EF4-FFF2-40B4-BE49-F238E27FC236}">
              <a16:creationId xmlns:a16="http://schemas.microsoft.com/office/drawing/2014/main" xmlns="" id="{00000000-0008-0000-1500-000002000000}"/>
            </a:ext>
          </a:extLst>
        </xdr:cNvPr>
        <xdr:cNvCxnSpPr/>
      </xdr:nvCxnSpPr>
      <xdr:spPr>
        <a:xfrm>
          <a:off x="1774892" y="485775"/>
          <a:ext cx="80123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912668</xdr:colOff>
      <xdr:row>2</xdr:row>
      <xdr:rowOff>0</xdr:rowOff>
    </xdr:from>
    <xdr:to>
      <xdr:col>5</xdr:col>
      <xdr:colOff>458932</xdr:colOff>
      <xdr:row>2</xdr:row>
      <xdr:rowOff>0</xdr:rowOff>
    </xdr:to>
    <xdr:cxnSp macro="">
      <xdr:nvCxnSpPr>
        <xdr:cNvPr id="3" name="Straight Connector 2">
          <a:extLst>
            <a:ext uri="{FF2B5EF4-FFF2-40B4-BE49-F238E27FC236}">
              <a16:creationId xmlns:a16="http://schemas.microsoft.com/office/drawing/2014/main" xmlns="" id="{00000000-0008-0000-1500-000003000000}"/>
            </a:ext>
          </a:extLst>
        </xdr:cNvPr>
        <xdr:cNvCxnSpPr/>
      </xdr:nvCxnSpPr>
      <xdr:spPr>
        <a:xfrm>
          <a:off x="4608368" y="485775"/>
          <a:ext cx="192751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502905</xdr:colOff>
      <xdr:row>3</xdr:row>
      <xdr:rowOff>0</xdr:rowOff>
    </xdr:from>
    <xdr:to>
      <xdr:col>2</xdr:col>
      <xdr:colOff>1808715</xdr:colOff>
      <xdr:row>3</xdr:row>
      <xdr:rowOff>0</xdr:rowOff>
    </xdr:to>
    <xdr:cxnSp macro="">
      <xdr:nvCxnSpPr>
        <xdr:cNvPr id="2" name="Straight Connector 1">
          <a:extLst>
            <a:ext uri="{FF2B5EF4-FFF2-40B4-BE49-F238E27FC236}">
              <a16:creationId xmlns:a16="http://schemas.microsoft.com/office/drawing/2014/main" xmlns="" id="{00000000-0008-0000-0400-000002000000}"/>
            </a:ext>
          </a:extLst>
        </xdr:cNvPr>
        <xdr:cNvCxnSpPr/>
      </xdr:nvCxnSpPr>
      <xdr:spPr>
        <a:xfrm>
          <a:off x="1768369" y="843643"/>
          <a:ext cx="130581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801146</xdr:colOff>
      <xdr:row>3</xdr:row>
      <xdr:rowOff>0</xdr:rowOff>
    </xdr:from>
    <xdr:to>
      <xdr:col>5</xdr:col>
      <xdr:colOff>894219</xdr:colOff>
      <xdr:row>3</xdr:row>
      <xdr:rowOff>0</xdr:rowOff>
    </xdr:to>
    <xdr:cxnSp macro="">
      <xdr:nvCxnSpPr>
        <xdr:cNvPr id="3" name="Straight Connector 2">
          <a:extLst>
            <a:ext uri="{FF2B5EF4-FFF2-40B4-BE49-F238E27FC236}">
              <a16:creationId xmlns:a16="http://schemas.microsoft.com/office/drawing/2014/main" xmlns="" id="{00000000-0008-0000-0400-000003000000}"/>
            </a:ext>
          </a:extLst>
        </xdr:cNvPr>
        <xdr:cNvCxnSpPr/>
      </xdr:nvCxnSpPr>
      <xdr:spPr>
        <a:xfrm>
          <a:off x="4951325" y="843643"/>
          <a:ext cx="201168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944684</xdr:colOff>
      <xdr:row>2</xdr:row>
      <xdr:rowOff>0</xdr:rowOff>
    </xdr:from>
    <xdr:to>
      <xdr:col>3</xdr:col>
      <xdr:colOff>291325</xdr:colOff>
      <xdr:row>2</xdr:row>
      <xdr:rowOff>0</xdr:rowOff>
    </xdr:to>
    <xdr:cxnSp macro="">
      <xdr:nvCxnSpPr>
        <xdr:cNvPr id="2" name="Straight Connector 1">
          <a:extLst>
            <a:ext uri="{FF2B5EF4-FFF2-40B4-BE49-F238E27FC236}">
              <a16:creationId xmlns:a16="http://schemas.microsoft.com/office/drawing/2014/main" xmlns="" id="{00000000-0008-0000-1600-000002000000}"/>
            </a:ext>
          </a:extLst>
        </xdr:cNvPr>
        <xdr:cNvCxnSpPr/>
      </xdr:nvCxnSpPr>
      <xdr:spPr>
        <a:xfrm>
          <a:off x="2163884" y="485775"/>
          <a:ext cx="7563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447790</xdr:colOff>
      <xdr:row>2</xdr:row>
      <xdr:rowOff>0</xdr:rowOff>
    </xdr:from>
    <xdr:to>
      <xdr:col>8</xdr:col>
      <xdr:colOff>580910</xdr:colOff>
      <xdr:row>2</xdr:row>
      <xdr:rowOff>0</xdr:rowOff>
    </xdr:to>
    <xdr:cxnSp macro="">
      <xdr:nvCxnSpPr>
        <xdr:cNvPr id="3" name="Straight Connector 2">
          <a:extLst>
            <a:ext uri="{FF2B5EF4-FFF2-40B4-BE49-F238E27FC236}">
              <a16:creationId xmlns:a16="http://schemas.microsoft.com/office/drawing/2014/main" xmlns="" id="{00000000-0008-0000-1600-000003000000}"/>
            </a:ext>
          </a:extLst>
        </xdr:cNvPr>
        <xdr:cNvCxnSpPr/>
      </xdr:nvCxnSpPr>
      <xdr:spPr>
        <a:xfrm>
          <a:off x="5705590" y="485775"/>
          <a:ext cx="18857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1150284</xdr:colOff>
      <xdr:row>3</xdr:row>
      <xdr:rowOff>0</xdr:rowOff>
    </xdr:from>
    <xdr:to>
      <xdr:col>2</xdr:col>
      <xdr:colOff>2447925</xdr:colOff>
      <xdr:row>3</xdr:row>
      <xdr:rowOff>0</xdr:rowOff>
    </xdr:to>
    <xdr:cxnSp macro="">
      <xdr:nvCxnSpPr>
        <xdr:cNvPr id="2" name="Straight Connector 1">
          <a:extLst>
            <a:ext uri="{FF2B5EF4-FFF2-40B4-BE49-F238E27FC236}">
              <a16:creationId xmlns:a16="http://schemas.microsoft.com/office/drawing/2014/main" xmlns="" id="{00000000-0008-0000-1700-000002000000}"/>
            </a:ext>
          </a:extLst>
        </xdr:cNvPr>
        <xdr:cNvCxnSpPr/>
      </xdr:nvCxnSpPr>
      <xdr:spPr>
        <a:xfrm>
          <a:off x="2207559" y="695325"/>
          <a:ext cx="12976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1131310</xdr:colOff>
      <xdr:row>3</xdr:row>
      <xdr:rowOff>0</xdr:rowOff>
    </xdr:from>
    <xdr:to>
      <xdr:col>5</xdr:col>
      <xdr:colOff>1259465</xdr:colOff>
      <xdr:row>3</xdr:row>
      <xdr:rowOff>0</xdr:rowOff>
    </xdr:to>
    <xdr:cxnSp macro="">
      <xdr:nvCxnSpPr>
        <xdr:cNvPr id="3" name="Straight Connector 2">
          <a:extLst>
            <a:ext uri="{FF2B5EF4-FFF2-40B4-BE49-F238E27FC236}">
              <a16:creationId xmlns:a16="http://schemas.microsoft.com/office/drawing/2014/main" xmlns="" id="{00000000-0008-0000-1700-000003000000}"/>
            </a:ext>
          </a:extLst>
        </xdr:cNvPr>
        <xdr:cNvCxnSpPr/>
      </xdr:nvCxnSpPr>
      <xdr:spPr>
        <a:xfrm>
          <a:off x="6227185" y="695325"/>
          <a:ext cx="205220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664509</xdr:colOff>
      <xdr:row>2</xdr:row>
      <xdr:rowOff>0</xdr:rowOff>
    </xdr:from>
    <xdr:to>
      <xdr:col>2</xdr:col>
      <xdr:colOff>1181100</xdr:colOff>
      <xdr:row>2</xdr:row>
      <xdr:rowOff>0</xdr:rowOff>
    </xdr:to>
    <xdr:cxnSp macro="">
      <xdr:nvCxnSpPr>
        <xdr:cNvPr id="2" name="Straight Connector 1">
          <a:extLst>
            <a:ext uri="{FF2B5EF4-FFF2-40B4-BE49-F238E27FC236}">
              <a16:creationId xmlns:a16="http://schemas.microsoft.com/office/drawing/2014/main" xmlns="" id="{00000000-0008-0000-1800-000002000000}"/>
            </a:ext>
          </a:extLst>
        </xdr:cNvPr>
        <xdr:cNvCxnSpPr/>
      </xdr:nvCxnSpPr>
      <xdr:spPr>
        <a:xfrm>
          <a:off x="1883709" y="485775"/>
          <a:ext cx="516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60864</xdr:colOff>
      <xdr:row>2</xdr:row>
      <xdr:rowOff>0</xdr:rowOff>
    </xdr:from>
    <xdr:to>
      <xdr:col>6</xdr:col>
      <xdr:colOff>920211</xdr:colOff>
      <xdr:row>2</xdr:row>
      <xdr:rowOff>0</xdr:rowOff>
    </xdr:to>
    <xdr:cxnSp macro="">
      <xdr:nvCxnSpPr>
        <xdr:cNvPr id="3" name="Straight Connector 2">
          <a:extLst>
            <a:ext uri="{FF2B5EF4-FFF2-40B4-BE49-F238E27FC236}">
              <a16:creationId xmlns:a16="http://schemas.microsoft.com/office/drawing/2014/main" xmlns="" id="{00000000-0008-0000-1800-000003000000}"/>
            </a:ext>
          </a:extLst>
        </xdr:cNvPr>
        <xdr:cNvCxnSpPr/>
      </xdr:nvCxnSpPr>
      <xdr:spPr>
        <a:xfrm>
          <a:off x="5452014" y="485775"/>
          <a:ext cx="189757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224838</xdr:colOff>
      <xdr:row>3</xdr:row>
      <xdr:rowOff>1361</xdr:rowOff>
    </xdr:from>
    <xdr:to>
      <xdr:col>3</xdr:col>
      <xdr:colOff>723900</xdr:colOff>
      <xdr:row>3</xdr:row>
      <xdr:rowOff>1361</xdr:rowOff>
    </xdr:to>
    <xdr:cxnSp macro="">
      <xdr:nvCxnSpPr>
        <xdr:cNvPr id="2" name="Straight Connector 1">
          <a:extLst>
            <a:ext uri="{FF2B5EF4-FFF2-40B4-BE49-F238E27FC236}">
              <a16:creationId xmlns:a16="http://schemas.microsoft.com/office/drawing/2014/main" xmlns="" id="{00000000-0008-0000-1900-000002000000}"/>
            </a:ext>
          </a:extLst>
        </xdr:cNvPr>
        <xdr:cNvCxnSpPr/>
      </xdr:nvCxnSpPr>
      <xdr:spPr>
        <a:xfrm>
          <a:off x="2539413" y="677636"/>
          <a:ext cx="4990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590550</xdr:colOff>
      <xdr:row>3</xdr:row>
      <xdr:rowOff>4082</xdr:rowOff>
    </xdr:from>
    <xdr:to>
      <xdr:col>10</xdr:col>
      <xdr:colOff>352425</xdr:colOff>
      <xdr:row>3</xdr:row>
      <xdr:rowOff>4082</xdr:rowOff>
    </xdr:to>
    <xdr:cxnSp macro="">
      <xdr:nvCxnSpPr>
        <xdr:cNvPr id="3" name="Straight Connector 2">
          <a:extLst>
            <a:ext uri="{FF2B5EF4-FFF2-40B4-BE49-F238E27FC236}">
              <a16:creationId xmlns:a16="http://schemas.microsoft.com/office/drawing/2014/main" xmlns="" id="{00000000-0008-0000-1900-000003000000}"/>
            </a:ext>
          </a:extLst>
        </xdr:cNvPr>
        <xdr:cNvCxnSpPr/>
      </xdr:nvCxnSpPr>
      <xdr:spPr>
        <a:xfrm>
          <a:off x="6362700" y="680357"/>
          <a:ext cx="2105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647700</xdr:colOff>
      <xdr:row>3</xdr:row>
      <xdr:rowOff>0</xdr:rowOff>
    </xdr:from>
    <xdr:to>
      <xdr:col>2</xdr:col>
      <xdr:colOff>1466850</xdr:colOff>
      <xdr:row>3</xdr:row>
      <xdr:rowOff>0</xdr:rowOff>
    </xdr:to>
    <xdr:cxnSp macro="">
      <xdr:nvCxnSpPr>
        <xdr:cNvPr id="2" name="Straight Connector 1">
          <a:extLst>
            <a:ext uri="{FF2B5EF4-FFF2-40B4-BE49-F238E27FC236}">
              <a16:creationId xmlns:a16="http://schemas.microsoft.com/office/drawing/2014/main" xmlns="" id="{00000000-0008-0000-0500-000002000000}"/>
            </a:ext>
          </a:extLst>
        </xdr:cNvPr>
        <xdr:cNvCxnSpPr/>
      </xdr:nvCxnSpPr>
      <xdr:spPr>
        <a:xfrm>
          <a:off x="1733550" y="714375"/>
          <a:ext cx="8191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500099</xdr:colOff>
      <xdr:row>2</xdr:row>
      <xdr:rowOff>285750</xdr:rowOff>
    </xdr:from>
    <xdr:to>
      <xdr:col>6</xdr:col>
      <xdr:colOff>142834</xdr:colOff>
      <xdr:row>2</xdr:row>
      <xdr:rowOff>285750</xdr:rowOff>
    </xdr:to>
    <xdr:cxnSp macro="">
      <xdr:nvCxnSpPr>
        <xdr:cNvPr id="3" name="Straight Connector 2">
          <a:extLst>
            <a:ext uri="{FF2B5EF4-FFF2-40B4-BE49-F238E27FC236}">
              <a16:creationId xmlns:a16="http://schemas.microsoft.com/office/drawing/2014/main" xmlns="" id="{00000000-0008-0000-0500-000003000000}"/>
            </a:ext>
          </a:extLst>
        </xdr:cNvPr>
        <xdr:cNvCxnSpPr/>
      </xdr:nvCxnSpPr>
      <xdr:spPr>
        <a:xfrm>
          <a:off x="5374658" y="711574"/>
          <a:ext cx="205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733425</xdr:colOff>
      <xdr:row>3</xdr:row>
      <xdr:rowOff>9525</xdr:rowOff>
    </xdr:from>
    <xdr:to>
      <xdr:col>2</xdr:col>
      <xdr:colOff>1552575</xdr:colOff>
      <xdr:row>3</xdr:row>
      <xdr:rowOff>9525</xdr:rowOff>
    </xdr:to>
    <xdr:cxnSp macro="">
      <xdr:nvCxnSpPr>
        <xdr:cNvPr id="2" name="Straight Connector 1">
          <a:extLst>
            <a:ext uri="{FF2B5EF4-FFF2-40B4-BE49-F238E27FC236}">
              <a16:creationId xmlns:a16="http://schemas.microsoft.com/office/drawing/2014/main" xmlns="" id="{00000000-0008-0000-0600-000002000000}"/>
            </a:ext>
          </a:extLst>
        </xdr:cNvPr>
        <xdr:cNvCxnSpPr/>
      </xdr:nvCxnSpPr>
      <xdr:spPr>
        <a:xfrm>
          <a:off x="1952625" y="723900"/>
          <a:ext cx="8191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293700</xdr:colOff>
      <xdr:row>3</xdr:row>
      <xdr:rowOff>0</xdr:rowOff>
    </xdr:from>
    <xdr:to>
      <xdr:col>7</xdr:col>
      <xdr:colOff>847725</xdr:colOff>
      <xdr:row>3</xdr:row>
      <xdr:rowOff>0</xdr:rowOff>
    </xdr:to>
    <xdr:cxnSp macro="">
      <xdr:nvCxnSpPr>
        <xdr:cNvPr id="3" name="Straight Connector 2">
          <a:extLst>
            <a:ext uri="{FF2B5EF4-FFF2-40B4-BE49-F238E27FC236}">
              <a16:creationId xmlns:a16="http://schemas.microsoft.com/office/drawing/2014/main" xmlns="" id="{00000000-0008-0000-0600-000003000000}"/>
            </a:ext>
          </a:extLst>
        </xdr:cNvPr>
        <xdr:cNvCxnSpPr/>
      </xdr:nvCxnSpPr>
      <xdr:spPr>
        <a:xfrm>
          <a:off x="5094300" y="714375"/>
          <a:ext cx="22209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966171</xdr:colOff>
      <xdr:row>3</xdr:row>
      <xdr:rowOff>0</xdr:rowOff>
    </xdr:from>
    <xdr:to>
      <xdr:col>2</xdr:col>
      <xdr:colOff>1657350</xdr:colOff>
      <xdr:row>3</xdr:row>
      <xdr:rowOff>0</xdr:rowOff>
    </xdr:to>
    <xdr:cxnSp macro="">
      <xdr:nvCxnSpPr>
        <xdr:cNvPr id="2" name="Straight Connector 1">
          <a:extLst>
            <a:ext uri="{FF2B5EF4-FFF2-40B4-BE49-F238E27FC236}">
              <a16:creationId xmlns:a16="http://schemas.microsoft.com/office/drawing/2014/main" xmlns="" id="{00000000-0008-0000-0700-000002000000}"/>
            </a:ext>
          </a:extLst>
        </xdr:cNvPr>
        <xdr:cNvCxnSpPr/>
      </xdr:nvCxnSpPr>
      <xdr:spPr>
        <a:xfrm>
          <a:off x="1947246" y="714375"/>
          <a:ext cx="69117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xdr:row>
      <xdr:rowOff>0</xdr:rowOff>
    </xdr:from>
    <xdr:to>
      <xdr:col>7</xdr:col>
      <xdr:colOff>428550</xdr:colOff>
      <xdr:row>3</xdr:row>
      <xdr:rowOff>0</xdr:rowOff>
    </xdr:to>
    <xdr:cxnSp macro="">
      <xdr:nvCxnSpPr>
        <xdr:cNvPr id="3" name="Straight Connector 2">
          <a:extLst>
            <a:ext uri="{FF2B5EF4-FFF2-40B4-BE49-F238E27FC236}">
              <a16:creationId xmlns:a16="http://schemas.microsoft.com/office/drawing/2014/main" xmlns="" id="{00000000-0008-0000-0700-000003000000}"/>
            </a:ext>
          </a:extLst>
        </xdr:cNvPr>
        <xdr:cNvCxnSpPr/>
      </xdr:nvCxnSpPr>
      <xdr:spPr>
        <a:xfrm>
          <a:off x="5562600" y="714375"/>
          <a:ext cx="2124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1252537</xdr:colOff>
      <xdr:row>3</xdr:row>
      <xdr:rowOff>700</xdr:rowOff>
    </xdr:from>
    <xdr:to>
      <xdr:col>4</xdr:col>
      <xdr:colOff>9525</xdr:colOff>
      <xdr:row>3</xdr:row>
      <xdr:rowOff>700</xdr:rowOff>
    </xdr:to>
    <xdr:cxnSp macro="">
      <xdr:nvCxnSpPr>
        <xdr:cNvPr id="2" name="Straight Connector 1">
          <a:extLst>
            <a:ext uri="{FF2B5EF4-FFF2-40B4-BE49-F238E27FC236}">
              <a16:creationId xmlns:a16="http://schemas.microsoft.com/office/drawing/2014/main" xmlns="" id="{00000000-0008-0000-0800-000002000000}"/>
            </a:ext>
          </a:extLst>
        </xdr:cNvPr>
        <xdr:cNvCxnSpPr/>
      </xdr:nvCxnSpPr>
      <xdr:spPr>
        <a:xfrm>
          <a:off x="2395537" y="691263"/>
          <a:ext cx="9477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230347</xdr:colOff>
      <xdr:row>3</xdr:row>
      <xdr:rowOff>0</xdr:rowOff>
    </xdr:from>
    <xdr:to>
      <xdr:col>12</xdr:col>
      <xdr:colOff>204494</xdr:colOff>
      <xdr:row>3</xdr:row>
      <xdr:rowOff>0</xdr:rowOff>
    </xdr:to>
    <xdr:cxnSp macro="">
      <xdr:nvCxnSpPr>
        <xdr:cNvPr id="3" name="Straight Connector 2">
          <a:extLst>
            <a:ext uri="{FF2B5EF4-FFF2-40B4-BE49-F238E27FC236}">
              <a16:creationId xmlns:a16="http://schemas.microsoft.com/office/drawing/2014/main" xmlns="" id="{00000000-0008-0000-0800-000003000000}"/>
            </a:ext>
          </a:extLst>
        </xdr:cNvPr>
        <xdr:cNvCxnSpPr/>
      </xdr:nvCxnSpPr>
      <xdr:spPr>
        <a:xfrm>
          <a:off x="7166788" y="694765"/>
          <a:ext cx="1980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908883</xdr:colOff>
      <xdr:row>3</xdr:row>
      <xdr:rowOff>4536</xdr:rowOff>
    </xdr:from>
    <xdr:to>
      <xdr:col>3</xdr:col>
      <xdr:colOff>173692</xdr:colOff>
      <xdr:row>3</xdr:row>
      <xdr:rowOff>4536</xdr:rowOff>
    </xdr:to>
    <xdr:cxnSp macro="">
      <xdr:nvCxnSpPr>
        <xdr:cNvPr id="2" name="Straight Connector 1">
          <a:extLst>
            <a:ext uri="{FF2B5EF4-FFF2-40B4-BE49-F238E27FC236}">
              <a16:creationId xmlns:a16="http://schemas.microsoft.com/office/drawing/2014/main" xmlns="" id="{00000000-0008-0000-0900-000002000000}"/>
            </a:ext>
          </a:extLst>
        </xdr:cNvPr>
        <xdr:cNvCxnSpPr/>
      </xdr:nvCxnSpPr>
      <xdr:spPr>
        <a:xfrm>
          <a:off x="2029471" y="777742"/>
          <a:ext cx="11473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382681</xdr:colOff>
      <xdr:row>3</xdr:row>
      <xdr:rowOff>0</xdr:rowOff>
    </xdr:from>
    <xdr:to>
      <xdr:col>7</xdr:col>
      <xdr:colOff>115981</xdr:colOff>
      <xdr:row>3</xdr:row>
      <xdr:rowOff>0</xdr:rowOff>
    </xdr:to>
    <xdr:cxnSp macro="">
      <xdr:nvCxnSpPr>
        <xdr:cNvPr id="3" name="Straight Connector 2">
          <a:extLst>
            <a:ext uri="{FF2B5EF4-FFF2-40B4-BE49-F238E27FC236}">
              <a16:creationId xmlns:a16="http://schemas.microsoft.com/office/drawing/2014/main" xmlns="" id="{00000000-0008-0000-0900-000003000000}"/>
            </a:ext>
          </a:extLst>
        </xdr:cNvPr>
        <xdr:cNvCxnSpPr/>
      </xdr:nvCxnSpPr>
      <xdr:spPr>
        <a:xfrm>
          <a:off x="5985622" y="773206"/>
          <a:ext cx="204171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427284</xdr:colOff>
      <xdr:row>4</xdr:row>
      <xdr:rowOff>1682</xdr:rowOff>
    </xdr:from>
    <xdr:to>
      <xdr:col>2</xdr:col>
      <xdr:colOff>1562100</xdr:colOff>
      <xdr:row>4</xdr:row>
      <xdr:rowOff>1683</xdr:rowOff>
    </xdr:to>
    <xdr:cxnSp macro="">
      <xdr:nvCxnSpPr>
        <xdr:cNvPr id="5" name="Straight Connector 4">
          <a:extLst>
            <a:ext uri="{FF2B5EF4-FFF2-40B4-BE49-F238E27FC236}">
              <a16:creationId xmlns:a16="http://schemas.microsoft.com/office/drawing/2014/main" xmlns="" id="{00000000-0008-0000-0A00-000005000000}"/>
            </a:ext>
          </a:extLst>
        </xdr:cNvPr>
        <xdr:cNvCxnSpPr/>
      </xdr:nvCxnSpPr>
      <xdr:spPr>
        <a:xfrm flipV="1">
          <a:off x="1486940" y="799401"/>
          <a:ext cx="1134816"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852488</xdr:colOff>
      <xdr:row>4</xdr:row>
      <xdr:rowOff>0</xdr:rowOff>
    </xdr:from>
    <xdr:to>
      <xdr:col>5</xdr:col>
      <xdr:colOff>345281</xdr:colOff>
      <xdr:row>4</xdr:row>
      <xdr:rowOff>0</xdr:rowOff>
    </xdr:to>
    <xdr:cxnSp macro="">
      <xdr:nvCxnSpPr>
        <xdr:cNvPr id="7" name="Straight Connector 6">
          <a:extLst>
            <a:ext uri="{FF2B5EF4-FFF2-40B4-BE49-F238E27FC236}">
              <a16:creationId xmlns:a16="http://schemas.microsoft.com/office/drawing/2014/main" xmlns="" id="{00000000-0008-0000-0A00-000007000000}"/>
            </a:ext>
          </a:extLst>
        </xdr:cNvPr>
        <xdr:cNvCxnSpPr/>
      </xdr:nvCxnSpPr>
      <xdr:spPr>
        <a:xfrm>
          <a:off x="4198144" y="797719"/>
          <a:ext cx="224313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605359</xdr:colOff>
      <xdr:row>4</xdr:row>
      <xdr:rowOff>4</xdr:rowOff>
    </xdr:from>
    <xdr:to>
      <xdr:col>2</xdr:col>
      <xdr:colOff>1107621</xdr:colOff>
      <xdr:row>4</xdr:row>
      <xdr:rowOff>5</xdr:rowOff>
    </xdr:to>
    <xdr:cxnSp macro="">
      <xdr:nvCxnSpPr>
        <xdr:cNvPr id="3" name="Straight Connector 2">
          <a:extLst>
            <a:ext uri="{FF2B5EF4-FFF2-40B4-BE49-F238E27FC236}">
              <a16:creationId xmlns:a16="http://schemas.microsoft.com/office/drawing/2014/main" xmlns="" id="{00000000-0008-0000-0B00-000003000000}"/>
            </a:ext>
          </a:extLst>
        </xdr:cNvPr>
        <xdr:cNvCxnSpPr/>
      </xdr:nvCxnSpPr>
      <xdr:spPr>
        <a:xfrm flipV="1">
          <a:off x="1693930" y="979718"/>
          <a:ext cx="502262"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1054678</xdr:colOff>
      <xdr:row>3</xdr:row>
      <xdr:rowOff>254454</xdr:rowOff>
    </xdr:from>
    <xdr:to>
      <xdr:col>4</xdr:col>
      <xdr:colOff>1973036</xdr:colOff>
      <xdr:row>3</xdr:row>
      <xdr:rowOff>254454</xdr:rowOff>
    </xdr:to>
    <xdr:cxnSp macro="">
      <xdr:nvCxnSpPr>
        <xdr:cNvPr id="5" name="Straight Connector 4">
          <a:extLst>
            <a:ext uri="{FF2B5EF4-FFF2-40B4-BE49-F238E27FC236}">
              <a16:creationId xmlns:a16="http://schemas.microsoft.com/office/drawing/2014/main" xmlns="" id="{00000000-0008-0000-0B00-000005000000}"/>
            </a:ext>
          </a:extLst>
        </xdr:cNvPr>
        <xdr:cNvCxnSpPr/>
      </xdr:nvCxnSpPr>
      <xdr:spPr>
        <a:xfrm>
          <a:off x="4388428" y="962025"/>
          <a:ext cx="217021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ROJECT\PROP\DA0630\INQ'Y\STEEL\DA0463BQ.XLW"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AY11\C\KTCNC\QHANHM2\TRALY\BANTINH\TRU\TRUT2T7.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km99-km100+15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am_du_toan\c\DU%20TOAN\DT2001\QL%2014-B\TDT-62-73\KM62-km7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IEN2\C\DOCUMENT\DAUTHAU\Dungquat\GOI3\DUNGQUAT-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hanhvinh\dutoan\THUYF\ql38\tkkt-ql38-1-g-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ay05\data%20(e)\TIN-TTQH\QLTT\Hoai%20Nam\Du%20toan\Bong%20Son\CGD%20duyet%20&amp;%20chia%20voi%20533\My%20Documents\A1_Traly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ay_2\c\Cuong-497\Abutment.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Worksheet%20in%20Pier-body-P5"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VDDAM-5.1m%20(version%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ien\SHARE%20FULL\MOT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EN2\C\WINDOWS\TEMP\3533\99Q\99Q3657\99Q3299(REV.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IEN2\C\WINDOWS\TEMP\3533\99Q\99Q3657\99Q3299(REV.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LY\TDT-2004\Tram-BA\T-2000-intien\ChiDinhThau110ThoXua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MGT-DRT\MGT-IMPR\MGT-SC@\DA0463\QTN-INSN\WILLICH\INSU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ERVER_TKD\Hong%20Hai\HAI\DANGLAM\C-SCHANH\tinh%20lu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9AECC829\====%20DUTOAN_K54(30_5_2011).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DT-THL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ay22\d\DUCLAP\GJND\TINHMOA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ay1\Data%20(D)\DU\QUANG%20NAM\DAK%20MI%204\TBA%201000\DU%20TOAN\DUTOAN1.xls"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Worksheet%20in%20general"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hanhvinh\dutoan\May1\KIEN\QL32\DT32.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PHUTRO500.xls"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dtk48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Kien\SHARE%20FULL\luan\MOEqMC.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IEN2\C\WINDOWS\TEMP\3533\96Q\96q2588\PANEL.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Thanhvinh\dutoan\May1\KIEN\QL32\DT-TN.xls"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Worksheet%20in%20PILECAP-P2"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Tai%20Lieu%20Cua%20Bo\New%20Folder\MHOAN\CAPITAL\110TKKT\MRKIEM\CAPITAL\220nb-th\CAPITAL\220DTXL\PLQN9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Kien\SHARE%20FULL\LUU\DINHHINH\RAILWAY\CALCUL~1\Coc\Sctai%20cocVN.xls"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an%20hoa%20684+692rev6.xls"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1170+615%20rev1(duye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LY\TDT-2004\Tram-BA\T-2000-intien\My%20Documents\Trung\trung\TRUNG2\KHE-TRE\M3%20be%20tong.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WINDOWS\TEMP\IBASE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Thanhvinh\dutoan\MINH\DU%20TOAN\G2\DT-G2-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IEN2\C\CS3408\Standard\RPT.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Thanhvinh\dutoan\unzipped\SOKT-Q3CT\SOKT-Q3CT.xls" TargetMode="External"/></Relationships>
</file>

<file path=xl/externalLinks/_rels/externalLink44.xml.rels><?xml version="1.0" encoding="UTF-8" standalone="yes"?>
<Relationships xmlns="http://schemas.openxmlformats.org/package/2006/relationships"><Relationship Id="rId1" Type="http://schemas.microsoft.com/office/2006/relationships/xlExternalLinkPath/xlPathMissing" Target="Q3-01-duyet.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Nhan\c\TIEN\hoasenbosung.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Vinhvt\ttnghen-phul\Luu%20o%20D%20old\Dutoan\Lao\Sekaman%203\TKKTSekaman3_TK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May05\data%20(e)\TIN-TTQH\QLTT\Hoai%20Nam\Du%20toan\Bong%20Son\CGD%20duyet%20&amp;%20chia%20voi%20533\BS-BT\Dongia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Minhk\d\HuongKhe\CauTanDua\TDua\VINH533\Khai%20toan.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May1\c\KE%20HOACH\Cong%20trinh\DUONG_H_C_M\Hcm-moi\CAU28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LY\TDT-2004\Tram-BA\T-2000-intien\tien%20son\tien%20son%20chuan\Documents%20and%20Settings\IBM\Desktop\Thu%20Huyen\Goi%2013.1\DATA\khh\LOWLI\A-TUAN\khh\sua\biphuoc\tach-7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Vinhptt\dutoan\Qnam\QLo%2014B\Cong\cong32-38.xls"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Dam12m.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T_vinh\dutoan\DUTOAN\Dg%20Ho%20chi%20Minh\Atep-ThanhMy\DRong-Tarut%20BV\BenTat\cauBtat8.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Thanhvinh\dutoan\DUTOAN\Qnam\CauGiapBa\TKKT-Giapb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LY\TDT-2004\Tram-BA\T-2000-intien\tien%20son\tien%20son%20chuan\BCNCKT\B_Can\Ba_b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3&#189;%20Floppy%20(A)\My%20Documents\Nguyen\Gia32.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dtTKKT-98-1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y3\c\phong\traly\tru4\BTINHT4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FORM FOR INQUIRY"/>
      <sheetName val="FORM OF PROPOSAL RFP-003"/>
      <sheetName val="??-BLDG"/>
      <sheetName val="???????-BLDG"/>
      <sheetName val="THANG1"/>
      <sheetName val="THANG2"/>
      <sheetName val="THANG3"/>
      <sheetName val="THANG4"/>
      <sheetName val="THANG5"/>
      <sheetName val="THANG6"/>
      <sheetName val="THANG7"/>
      <sheetName val="THANG 8"/>
      <sheetName val="Sheet9"/>
      <sheetName val="Sheet8"/>
      <sheetName val="Sheet7"/>
      <sheetName val="Sheet6"/>
      <sheetName val="Sheet5"/>
      <sheetName val="Sheet4"/>
      <sheetName val="Sheet3"/>
      <sheetName val="Sheet2"/>
      <sheetName val="Sheet1"/>
      <sheetName val="XL4Poppy"/>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BCDPS"/>
      <sheetName val="NKC "/>
      <sheetName val="TM1"/>
      <sheetName val="SC 111"/>
      <sheetName val="NH"/>
      <sheetName val="SC 131"/>
      <sheetName val="SC 133"/>
      <sheetName val="SC 141"/>
      <sheetName val="SC 152"/>
      <sheetName val="SC154"/>
      <sheetName val="SC 331"/>
      <sheetName val="SC333"/>
      <sheetName val="Sc 334"/>
      <sheetName val="SC 411"/>
      <sheetName val="SC 511"/>
      <sheetName val="SC 642 loan"/>
      <sheetName val="SCT642"/>
      <sheetName val="211A"/>
      <sheetName val="211B"/>
      <sheetName val="SCT511"/>
      <sheetName val="SCT627"/>
      <sheetName val="SCT154"/>
      <sheetName val="Hoi phu nu"/>
      <sheetName val="4p1"/>
      <sheetName val="4P"/>
      <sheetName val="Schneider"/>
      <sheetName val="Apr1"/>
      <sheetName val="Apr2"/>
      <sheetName val="Apr3"/>
      <sheetName val="Apr4"/>
      <sheetName val="Apr5"/>
      <sheetName val="Apr7"/>
      <sheetName val="Apr8"/>
      <sheetName val="Apr9"/>
      <sheetName val="Dec31"/>
      <sheetName val="Jan2"/>
      <sheetName val="Jan3"/>
      <sheetName val="Jan4"/>
      <sheetName val="Jan6"/>
      <sheetName val="Jan7"/>
      <sheetName val="Jan8"/>
      <sheetName val="Jan9"/>
      <sheetName val="Jan10"/>
      <sheetName val="Q1-02"/>
      <sheetName val="Q2-02"/>
      <sheetName val="Q3-02"/>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10000000"/>
      <sheetName val="________BLDG"/>
      <sheetName val="????-BLDG"/>
      <sheetName val="Jan11"/>
      <sheetName val="Jan13"/>
      <sheetName val="Jan14"/>
      <sheetName val="Jan15"/>
      <sheetName val="Jan16"/>
      <sheetName val="Jan17"/>
      <sheetName val="Jan18"/>
      <sheetName val="Jan20"/>
      <sheetName val="Jan21"/>
      <sheetName val="Outlets"/>
      <sheetName val="PGs"/>
      <sheetName val="2001"/>
      <sheetName val="2002"/>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Bia "/>
      <sheetName val="Muc luc"/>
      <sheetName val="Thuyet minh PA1"/>
      <sheetName val="kl xaychan khay"/>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GVL"/>
      <sheetName val="tam"/>
      <sheetName val="PTDG"/>
      <sheetName val="DTCT"/>
      <sheetName val="DGBQ"/>
      <sheetName val="DGDT"/>
      <sheetName val="Gia trung thau"/>
      <sheetName val="Thanh toan dot 1"/>
      <sheetName val="DTXL"/>
      <sheetName val="THXL"/>
      <sheetName val="dieuphoida"/>
      <sheetName val="dieuphoidat"/>
      <sheetName val="Tdoi t.truong"/>
      <sheetName val="BC DBKH T5"/>
      <sheetName val="BC DBKH T6"/>
      <sheetName val="BC DBKH T7"/>
      <sheetName val="XL4Test5"/>
      <sheetName val="Phan tich VT"/>
      <sheetName val="TKe VT"/>
      <sheetName val="Du tru Vat tu"/>
      <sheetName val="=??????-BLDG"/>
      <sheetName val="Mau 1"/>
      <sheetName val="Mau so 2"/>
      <sheetName val="Mau so 3"/>
      <sheetName val="Mau so 7"/>
      <sheetName val="Mau so 8"/>
      <sheetName val="Mau so 9 da tru 45;54"/>
      <sheetName val="Mau so 9 45;54"/>
      <sheetName val="Mau 9 "/>
      <sheetName val="Mau 9 goc"/>
      <sheetName val="Mau 10"/>
      <sheetName val="Mau so 11"/>
      <sheetName val="LUONG CHO HUU"/>
      <sheetName val="thu BHXH,YT"/>
      <sheetName val="Phan bo"/>
      <sheetName val="Luong T5-04"/>
      <sheetName val="THLK2"/>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Bang ngang"/>
      <sheetName val="Bang doc"/>
      <sheetName val="B cham cong"/>
      <sheetName val="Btt luong"/>
      <sheetName val="?¬’P‰¿ì¬?-BLDG"/>
      <sheetName val="?¬P¿ì¬?-BLDG"/>
      <sheetName val="?쒕?-BLDG"/>
      <sheetName val="??????-BLDG"/>
      <sheetName val="Ga"/>
      <sheetName val="Ca"/>
      <sheetName val="rau"/>
      <sheetName val="Thit"/>
      <sheetName val="Gia vi"/>
      <sheetName val="Gao"/>
      <sheetName val="Quyet toan1"/>
      <sheetName val="Quyet Toan2"/>
      <sheetName val="TH"/>
      <sheetName val="T.hopCPXD04"/>
      <sheetName val="T.hopCPXD04 (2)"/>
      <sheetName val="T.hopCPXDhoanthanh"/>
      <sheetName val="T.hopCPXDhoanthanh (2)"/>
      <sheetName val="HTcpXDQ1"/>
      <sheetName val="T.hop CPXDQ2"/>
      <sheetName val="CpQI"/>
      <sheetName val="CpT4"/>
      <sheetName val="CpT5"/>
      <sheetName val="CpT6"/>
      <sheetName val="CpT7"/>
      <sheetName val="CpT8"/>
      <sheetName val="Cpdc8t (2)"/>
      <sheetName val="Cpdc8t"/>
      <sheetName val="Cpdc8t (3)"/>
      <sheetName val="CpT9"/>
      <sheetName val="CpT10"/>
      <sheetName val="CpT11"/>
      <sheetName val="LK cp xdcb"/>
      <sheetName val="XDCB hoanthanh"/>
      <sheetName val="Sheet2 (3)"/>
      <sheetName val="Sheet3 (3)"/>
      <sheetName val="Sheet2 (4)"/>
      <sheetName val="Sheet3 (4)"/>
      <sheetName val=""/>
      <sheetName val="BOQ FORM FOR INQÕIRY"/>
      <sheetName val="SC 231"/>
      <sheetName val="SC 410"/>
      <sheetName val="HUNG"/>
      <sheetName val="THO"/>
      <sheetName val="HOA"/>
      <sheetName val="TINH"/>
      <sheetName val="THONG"/>
      <sheetName val="XXXXXXX0"/>
      <sheetName val="XXXXXXX1"/>
      <sheetName val="?+Invoice!$DF$57?-BLDG"/>
      <sheetName val="MTL$-INTER"/>
      <sheetName val="10_x0000__x0000__x0000__x0000__x0000__x0000_"/>
      <sheetName val="De nghi thue TNDN2004"/>
      <sheetName val="to trinh dieu chinh thue"/>
      <sheetName val="Bang ke xin thanh toan nam 2005"/>
      <sheetName val="Bang ke xin thanh toan "/>
      <sheetName val="MAu so 11 nam 2003"/>
      <sheetName val="dang ky tam tru can bo di CT"/>
      <sheetName val="Phieu xuat Vtu "/>
      <sheetName val="Phieu nhap Vtu "/>
      <sheetName val="Vat tu lan trai "/>
      <sheetName val="Vat T u can lam phieu T11+ 12"/>
      <sheetName val="Vat tu hung long "/>
      <sheetName val="Vat Tu Can Dung 2004"/>
      <sheetName val="xd. D.M tieu haoNL"/>
      <sheetName val="Du kien nop NS 2004 CV463"/>
      <sheetName val="mau 02ATNDN"/>
      <sheetName val="Nop tien vao NS"/>
      <sheetName val="QTSDhoa don M01"/>
      <sheetName val="BCSD Hdon Mau 26"/>
      <sheetName val="MAU SO 05"/>
      <sheetName val="MAU SO 04"/>
      <sheetName val="TH Mau 03"/>
      <sheetName val="MAU SO 03"/>
      <sheetName val="MAU SO 02"/>
      <sheetName val="Mau So 01"/>
      <sheetName val="Chi tiet SD may CT 2004"/>
      <sheetName val="Bang ke hoa don xin vay NH"/>
      <sheetName val="TK821"/>
      <sheetName val="TK 721"/>
      <sheetName val=" TK 711"/>
      <sheetName val="  TK 642"/>
      <sheetName val=" TK 627"/>
      <sheetName val="Su dung may "/>
      <sheetName val="TK 623"/>
      <sheetName val="Chi tiet ca may "/>
      <sheetName val="Chi tiet NC tung CT 04"/>
      <sheetName val=" TK 622"/>
      <sheetName val="TK 621"/>
      <sheetName val="TK 154 D,Dang sang 2005"/>
      <sheetName val="DT da bao cao thue "/>
      <sheetName val="Doanh thu 2004"/>
      <sheetName val="Chi tiet DT dieu chinh thue "/>
      <sheetName val="bang ke chi tiet CT"/>
      <sheetName val="Chi phi do dang"/>
      <sheetName val="Can doi chi phi CT"/>
      <sheetName val="Chi tiet 511"/>
      <sheetName val=" TK 511"/>
      <sheetName val="TK 411"/>
      <sheetName val="TK 421"/>
      <sheetName val="TK 342"/>
      <sheetName val="TK 338"/>
      <sheetName val=" TK 334"/>
      <sheetName val="TK 333"/>
      <sheetName val="Chi tiet 331"/>
      <sheetName val="TK 331"/>
      <sheetName val=" TK 311"/>
      <sheetName val=" TK 241"/>
      <sheetName val=" TK 214"/>
      <sheetName val="Thue Tai Chinh may suc "/>
      <sheetName val=" TK 211"/>
      <sheetName val="TK 212( May suc )"/>
      <sheetName val="TK 632"/>
      <sheetName val="TK 155"/>
      <sheetName val="TK 154"/>
      <sheetName val=" TK 911"/>
      <sheetName val=" TK 153"/>
      <sheetName val="Chi tiet 152 "/>
      <sheetName val="  TK 152"/>
      <sheetName val="TK 142"/>
      <sheetName val=" TK 141"/>
      <sheetName val=" TK 133"/>
      <sheetName val="Chi tiet 131"/>
      <sheetName val=" TK 131"/>
      <sheetName val="chung tu ghi so "/>
      <sheetName val=" TK 112"/>
      <sheetName val="Can doi TK 2"/>
      <sheetName val="phieu chi 2"/>
      <sheetName val="Phieu chi"/>
      <sheetName val="Phieu thu"/>
      <sheetName val="TK 111"/>
      <sheetName val="dang ky khau hao 2004"/>
      <sheetName val="d ky chi tiet khau hao "/>
      <sheetName val="Phan bo khau hao TSCD"/>
      <sheetName val="Dang ky quy luong "/>
      <sheetName val="bang thanh toan luong 2004"/>
      <sheetName val="Phan bo tien luong BHXH"/>
      <sheetName val="phan bo NVL, CCu "/>
      <sheetName val="Chart1"/>
      <sheetName val="Dec#1"/>
      <sheetName val="thietbi"/>
      <sheetName val="KhanhThuong"/>
      <sheetName val="PlotDat4"/>
      <sheetName val="CQ"/>
      <sheetName val="YV"/>
      <sheetName val="Tong 2 Dvi"/>
      <sheetName val="Hnoi"/>
      <sheetName val="Gbat"/>
      <sheetName val="HP"/>
      <sheetName val="Lcai"/>
      <sheetName val="BSon"/>
      <sheetName val="NDan"/>
      <sheetName val="NHa"/>
      <sheetName val="Lson"/>
      <sheetName val="SGon"/>
      <sheetName val="VPhu"/>
      <sheetName val="Thop 1"/>
      <sheetName val="Thop 2"/>
      <sheetName val="Bao cao"/>
      <sheetName val="DI-ESTI"/>
      <sheetName val="Overhead &amp; Profit B-1"/>
      <sheetName val="DA0463BQ"/>
      <sheetName val="Sc #34"/>
      <sheetName val="PTDGDT"/>
      <sheetName val="quy 1"/>
      <sheetName val="quy 2"/>
      <sheetName val="6 thang"/>
      <sheetName val="quy 3"/>
      <sheetName val="9 TH"/>
      <sheetName val="quy4"/>
      <sheetName val="nam"/>
      <sheetName val="Sheet11"/>
      <sheetName val="Sheet12"/>
      <sheetName val="Chi tiet don gia khgi phuc"/>
      <sheetName val="Hoi phe nu"/>
      <sheetName val="THANG#"/>
      <sheetName val="Sheet("/>
      <sheetName val="Sheed7"/>
      <sheetName val="A`r3"/>
      <sheetName val="Apb4"/>
      <sheetName val="V_x000c_(No V-c)"/>
      <sheetName val="_x0001_pr2"/>
      <sheetName val="Coc40x40c-"/>
      <sheetName val="Han13"/>
      <sheetName val="T.hopCPXDho_x0000_n_x0000_hanh (2)"/>
      <sheetName val="LK cp _x0000_dcb"/>
      <sheetName val="GDTH_x0000_5"/>
      <sheetName val="Ph_x0000_n_x0000__x0000_ich _x0000_a_x0000_ tu"/>
      <sheetName val="Disch"/>
      <sheetName val="Pack"/>
      <sheetName val="Delivery"/>
      <sheetName val="M50"/>
      <sheetName val="M48"/>
      <sheetName val="M45"/>
      <sheetName val="M38"/>
      <sheetName val="D.Order"/>
      <sheetName val="Report"/>
      <sheetName val="Report.Delivery"/>
      <sheetName val="Monthly"/>
      <sheetName val="FORM OF PROPNSAL RFP-003"/>
      <sheetName val="??+Invoice!$DF$57?????-BLDG"/>
      <sheetName val="BCDP_x0005_"/>
      <sheetName val="NKC _x0003__x0000__x0000_TM1_x0006__x0000__x0000_SC 111_x0002__x0000__x0000_NH_x0006__x0000__x0000_SC 1"/>
      <sheetName val="MAU QT 2005"/>
      <sheetName val="LUONG"/>
      <sheetName val="TSCD"/>
      <sheetName val="MAU 2A"/>
      <sheetName val="MAU 2B"/>
      <sheetName val="TH1"/>
      <sheetName val="TH2"/>
      <sheetName val="TH3"/>
      <sheetName val="TH4"/>
      <sheetName val="TH5"/>
      <sheetName val="TH6"/>
      <sheetName val="TH7"/>
      <sheetName val="TH8"/>
      <sheetName val="TH9"/>
      <sheetName val="TH10"/>
      <sheetName val="TH11"/>
      <sheetName val="TH12"/>
      <sheetName val="TONG 12t"/>
      <sheetName val="TONG 2005"/>
      <sheetName val="KIEMTRA"/>
      <sheetName val="T.@_x000c__x0000__x0001__x0000__x0000__x0000__x0003_Ú_x0000__x0000_&lt;_x001f__x0000__x0000__x0000_"/>
      <sheetName val="TIEUHAO"/>
      <sheetName val="N@"/>
      <sheetName val="Don gaa chi tiet"/>
      <sheetName val="XL4Poppq"/>
      <sheetName val="FH"/>
      <sheetName val="Overhead &amp; "/>
      <sheetName val="Overhead &amp; Ԁ_x0000__x0000__x0000_"/>
      <sheetName val="Overhead &amp; Ԁ_x0000__x0000__x0000_Ȁ"/>
      <sheetName val="Overhead &amp; ?_x0000__x0000__x0000_?"/>
      <sheetName val="10??????"/>
      <sheetName val="10?"/>
      <sheetName val="T.@_x000c_?_x0001_???_x0003_Ú??&lt;_x001f_???"/>
      <sheetName val="T.@_x000c_?_x0001_?_x0003_Ú&lt;_x001f_?"/>
      <sheetName val="T.@_x000c_?_x0001_?_x0003_Ú?&lt;_x001f_?"/>
      <sheetName val="Overhead &amp; Ԁ???ﰀ"/>
      <sheetName val="Overhead &amp; Ԁ???"/>
      <sheetName val="Overhead &amp; Ԁ???Ȁ"/>
      <sheetName val="Overhead &amp; ?????"/>
      <sheetName val="XDCB hoanth`nh"/>
      <sheetName val="Rheet2 (4)"/>
      <sheetName val="2_x0006__x0000__x0000_Sheet3_x0004__x0000__x0000_211A_x0004__x0000__x0000_211B_x0006__x0000__x0000_SCT5"/>
      <sheetName val="FORM OF PROPOSAL RFP-00Ê"/>
      <sheetName val="NKC _x0003_??TM1_x0006_??SC 111_x0002_??NH_x0006_??SC 1"/>
      <sheetName val="Chi p`i van chuyen"/>
      <sheetName val="DG"/>
      <sheetName val="PHANG5"/>
      <sheetName val="_x0000_ý_x000a__x000d__x0002_E_x0010__x0000_ý_x000a__x000d__x0003_C_x0005__x0000_ɾ_x000a__x000d__x0004_F"/>
      <sheetName val="䌀Ԁ_x0000_縀ਂഀЀ䘀_x0000_풂ـḀഀԀ䈀_x0000__x0000__x0000_Ⰰ@ఀԀࣿ娀"/>
      <sheetName val="_x0005_B_x0000__x0000__x0000_䀬_x0000__x000c_％_x0008_ꁚഀ"/>
      <sheetName val="븒ᨀഀ؀䘀䘀䘀䘀䘀䘀䘀䘀"/>
      <sheetName val="FFFFFF"/>
      <sheetName val="䘀䘀ༀ؀ᬀഀ"/>
      <sheetName val="_x001b__x000d__x0010_C_x0000__x0000_"/>
      <sheetName val="_x0000__x0000_Ⰰࡀ฀က"/>
      <sheetName val="_x000e_０_x0005_؁က縀"/>
      <sheetName val="_x0010_ɾ_x000a__x000e__x0000_C"/>
      <sheetName val="䌀_x0000_᐀ŀ؂฀"/>
      <sheetName val="_x0006__x000e__x0001_Dý_x000a__x000e_"/>
      <sheetName val="_x000a__x000e__x0002_E_x0011__x0000_"/>
      <sheetName val="_x0000_ﴀ਀฀̀䌀"/>
      <sheetName val="_x0003_C_x0005__x0000_ɾ_x000a_"/>
      <sheetName val="ਂ฀Ѐ䘀_x0000_휾"/>
      <sheetName val="㸀䃗_x0006__x001e__x000e__x0005_"/>
      <sheetName val="耀䁉_x0000__x000d_％_x0008_"/>
      <sheetName val="ࣿ娀 _x000e_쀐븒"/>
      <sheetName val="ዀ¾_x001a__x000e__x0006_F"/>
      <sheetName val="FFFF"/>
      <sheetName val="_x001b__x000e__x0010_C"/>
      <sheetName val="䁉_x0008__x000f_％"/>
      <sheetName val="׿Ā_x0006__x0010_"/>
      <sheetName val="縀ਂༀ_x0000_"/>
      <sheetName val="_x0000_C_x0000_䀤"/>
      <sheetName val="﵀਀ༀĀ䐀"/>
      <sheetName val="ý_x000a__x000f__x0002_"/>
      <sheetName val="ý_x000a__x000f__x0003_"/>
      <sheetName val="䌀᐀_x0000_縀"/>
      <sheetName val="ɾ_x000a__x000f__x0004_"/>
      <sheetName val="䘀_x0000_튎ـ"/>
      <sheetName val="_x0006__x001e__x000f__x0005_B"/>
      <sheetName val="B_x0000__x0000__x0000__x0000_"/>
      <sheetName val="_x0000_ _x000f_０_x0008_"/>
      <sheetName val="_x0008_ꑚༀကዀ"/>
      <sheetName val="ዀ¾_x001a__x000f__x0006_"/>
      <sheetName val="_x0006_FFFF"/>
      <sheetName val="FFFFF"/>
      <sheetName val="FFF_x000f__x0006_"/>
      <sheetName val="_x0006__x001b__x000f__x0010_C"/>
      <sheetName val="C_x0000__x0000__x0000__x0000_"/>
      <sheetName val="_x0000_(_x0010_０_x0005_؁က"/>
      <sheetName val="؁က縀"/>
      <sheetName val="ਂက_x0000_䌀"/>
      <sheetName val="C_x0000_䀦ý"/>
      <sheetName val="਀ကĀ䐀ᔀ_x0000_ﴀ਀"/>
      <sheetName val="_x0000_ý_x000a__x0010__x0002_E_x0016__x0000_ý_x000a__x0010__x0003_"/>
      <sheetName val="_x0016_x_x0000__x0000__x0000__x0000__x0000__x0007_６_x0011_ࡄጀ䓀_x0008_쀄䐅_x0008_쀔縃ਂ"/>
      <sheetName val="쀓ࡄЀ׀ࡄ᐀πɾ_x000a_ _x0000_í_x0000_䀘ȁ_x0006_ _x0001_ȉɾ_x000a_ _x0002_î"/>
      <sheetName val="ŀ؂ऀĀऀ縂ਂऀȀ帀㹓"/>
      <sheetName val="_x000a_ _x0003_÷Ĉ_x0000_½_x0012_ _x0004_ð_x0000_"/>
      <sheetName val="ऀЀ_x0000_㠀"/>
      <sheetName val="䀸ñ鰀䂸_x0005_¾"/>
      <sheetName val="븀⠀ऀ؀"/>
      <sheetName val="òòòóôð"/>
      <sheetName val=""/>
      <sheetName val="ððððòò"/>
      <sheetName val="ꀀ砀ᘀ縀ਂ"/>
      <sheetName val="ɾ_x000a__x000a__x0000_í_x0000_䀜"/>
      <sheetName val="_x0000_䀜ȁ_x0006__x000a__x0001_"/>
      <sheetName val="Āऀ縂ਂ਀Ȁ"/>
      <sheetName val="_x000a__x0002_î䃸ý"/>
      <sheetName val="﵀਀਀̀ሀ"/>
      <sheetName val="÷Ē_x0000_½_x0012__x000a_"/>
      <sheetName val="䀸ñꠀ䂶_x0005_¾"/>
      <sheetName val="븀☀਀؀"/>
      <sheetName val=""/>
      <sheetName val="ðððò"/>
      <sheetName val="ꀀᔀ؀"/>
      <sheetName val="_x0006__x001b__x000a__x0016_"/>
      <sheetName val="砀_x0000__x0000__x0000_"/>
      <sheetName val="_x0000__x0000__x0008__x0008_"/>
      <sheetName val="ᘀ׿Ā_x000a_"/>
      <sheetName val="ᘀ밀ᬄ਀"/>
      <sheetName val="_x000a__x001b_ᘖᄀ"/>
      <sheetName val="ᄑ䰀_x0000_샽L"/>
      <sheetName val="L׀L"/>
      <sheetName val="_x0000_샾縃ਂ"/>
      <sheetName val="_x000a__x000b__x0000_í"/>
      <sheetName val="_x0000_ ŀ؂"/>
      <sheetName val="_x0006__x000b__x0001_ȉ"/>
      <sheetName val="縂ਂ଀Ȁ"/>
      <sheetName val="_x0002_î卖&gt;"/>
      <sheetName val="ጀ_x0001_봀ሀ"/>
      <sheetName val="ሀ଀Ѐ_x0000_"/>
      <sheetName val="_x0000_㠀_x0000_넰"/>
      <sheetName val="넰Հ븀☀଀"/>
      <sheetName val="଀؀"/>
      <sheetName val=""/>
      <sheetName val=""/>
      <sheetName val=""/>
      <sheetName val="_x0005_ਁᘀ縀"/>
      <sheetName val="ɾ_x000a__x000c__x0000_í_x0000_䀢ȁ"/>
      <sheetName val="∀ŀ؂ఀĀऀ縂ਂఀȀ저"/>
      <sheetName val="SC_x0000_133"/>
      <sheetName val="QC 152"/>
      <sheetName val="SC 41_x0011_"/>
      <sheetName val="SC _x0014_42 loan"/>
      <sheetName val="SCT_x0011_54"/>
      <sheetName val="CT aong"/>
      <sheetName val="Chiet tinh dz22"/>
      <sheetName val="XL4Po_x0000_p_x0010_"/>
      <sheetName val="_x0010_HANG1"/>
      <sheetName val="TT_35"/>
      <sheetName val="²_x0000__x0000_AI TK 112"/>
      <sheetName val="XL4Wÿÿÿÿ"/>
      <sheetName val="Chi tiet dmn gia khoi phuc"/>
      <sheetName val="TK Ngoai b!ng"/>
      <sheetName val="TMinh BC T_x0001_"/>
      <sheetName val="So _x0004_GNH "/>
      <sheetName val="DG "/>
      <sheetName val="Sheat4"/>
      <sheetName val="IBASE"/>
      <sheetName val="9 toan"/>
      <sheetName val="phan bo _x0005__x0000__x0000__x0000__x0002__x0000_낟꼉飘"/>
      <sheetName val="phan bo "/>
      <sheetName val="Phan tich don gia chi&quot;tiet"/>
      <sheetName val="T.hopCPXDho?n?hanh (2)"/>
      <sheetName val="LK cp ?dcb"/>
      <sheetName val="GDTH?5"/>
      <sheetName val="?öm÷²??öm?-BLDG"/>
      <sheetName val="NhapHD"/>
      <sheetName val="INHOADON"/>
      <sheetName val="DataSource"/>
      <sheetName val="Danhsach KH"/>
      <sheetName val="GIA VON"/>
      <sheetName val="DS 11"/>
      <sheetName val="Module2"/>
      <sheetName val="BC"/>
      <sheetName val="Sheet17"/>
      <sheetName val="Sheet13"/>
      <sheetName val="Sheet14"/>
      <sheetName val="Sheet15"/>
      <sheetName val="Sheet16"/>
      <sheetName val="Luong mot!ngay cong xay lap"/>
      <sheetName val="VL(No V-c)_x0005__x0000__x0000_X"/>
      <sheetName val="CT 1md &amp; dau conM"/>
      <sheetName val="??-BLDG"/>
      <sheetName val="??-BLDG"/>
      <sheetName val="??-BLDG"/>
      <sheetName val="SUMMARY"/>
      <sheetName val="bt1"/>
      <sheetName val="bt3"/>
      <sheetName val="bt4"/>
      <sheetName val="BT5COPY"/>
      <sheetName val="bt5"/>
      <sheetName val="bt6"/>
      <sheetName val="bt7"/>
      <sheetName val="bt8"/>
      <sheetName val="bt9"/>
      <sheetName val="bt10"/>
      <sheetName val="bt11"/>
      <sheetName val="bt12"/>
      <sheetName val="bt13"/>
      <sheetName val="bt14"/>
      <sheetName val="bt15"/>
      <sheetName val="bt16"/>
      <sheetName val="bt17"/>
      <sheetName val="BT18"/>
      <sheetName val="to tri4e2_x0000__x0018_e2_x0000__x0019_¼\v_x0000__x0000__x0000__x0000_4e"/>
      <sheetName val="_x0000_K¾\v_x0002__x0000__x0000__x0000__x0000__x0013_&gt;_x0000__x0000__x0000__x0000__x0000__x0001__x0000__x0000__x0008_nam _x0008__x0000__x0000__x0000__x0007__x0000_"/>
      <sheetName val="BD 1-200(0.5) can"/>
      <sheetName val="?+Invoice!$DF$57㊞_x0000_-BLDG"/>
      <sheetName val="Phan b"/>
      <sheetName val="_x0000_ý_x000a__x000a__x0002_E_x0010__x0000_ý_x000a__x000a__x0003_C_x0005__x0000_ɾ_x000a__x000a__x0004_F"/>
      <sheetName val="_x001b__x000a__x0010_C_x0000__x0000_"/>
      <sheetName val="耀䁉_x0000__x000a_％_x0008_"/>
      <sheetName val="Phan bo kh_x0005__x0000__x0000__x0000__x0002__x0000_Ƛ_xdbdd_隘_x0013__x0002_"/>
      <sheetName val="??-BLD聇"/>
      <sheetName val="bang tien luong"/>
      <sheetName val="PNT-QUOT-#3"/>
      <sheetName val="COAT&amp;WRAP-QIOT-#3"/>
      <sheetName val="Ԁ䈀_x0000__x0000__x0000_䦀"/>
      <sheetName val="䘀䘀䘀䘀䘀䘀䘀䘀"/>
      <sheetName val="䘀ༀ؀ᬀ"/>
      <sheetName val="_x0000__x0000__x0000_䦀"/>
      <sheetName val="䐀ሀ_x0000_ﴀ"/>
      <sheetName val="䔀ጀ_x0000_ﴀ"/>
      <sheetName val="Tro gaup"/>
      <sheetName val="?+Anvoice!$DF$57?-BLDG"/>
      <sheetName val="ऀЀ_x0000_㠀"/>
      <sheetName val="_x0000_"/>
      <sheetName val=""/>
      <sheetName val="SC 41۬"/>
      <sheetName val="Congig"/>
      <sheetName val="Phan bo k_x0005__x0000__x0000__x0000__x0002__x0000_"/>
      <sheetName val="Phan bo k"/>
      <sheetName val="A6"/>
      <sheetName val="ꀀᔀ؀ᬀ"/>
      <sheetName val="Overhead &amp; Ԁ_x0000__x0000__x0000_ﰀ"/>
      <sheetName val="__-BLDG"/>
      <sheetName val="_______-BLDG"/>
      <sheetName val="____-BLDG"/>
      <sheetName val="_¬’P‰¿ì¬_-BLDG"/>
      <sheetName val="_¬P¿ì¬_-BLDG"/>
      <sheetName val="_쒕_-BLDG"/>
      <sheetName val="______-BLDG"/>
      <sheetName val="=______-BLDG"/>
      <sheetName val="BOQ_FORM_FOR_INQUIRY"/>
      <sheetName val="FORM_OF_PROPOSAL_RFP-003"/>
      <sheetName val="THANG_8"/>
      <sheetName val="Bang_VL"/>
      <sheetName val="VL(No_V-c)"/>
      <sheetName val="He_so"/>
      <sheetName val="PL_Vua"/>
      <sheetName val="Chitieu-dam_cac_loai"/>
      <sheetName val="DG_Dam"/>
      <sheetName val="DG_chung"/>
      <sheetName val="VL-dac_chung"/>
      <sheetName val="CT_1md_&amp;_dau_cong"/>
      <sheetName val="Tong_hop"/>
      <sheetName val="CT_cong"/>
      <sheetName val="dg_cong"/>
      <sheetName val="Phan_tich_VT"/>
      <sheetName val="TKe_VT"/>
      <sheetName val="Du_tru_Vat_tu"/>
      <sheetName val="Du_toan"/>
      <sheetName val="THCT"/>
      <sheetName val="THDZ0,4"/>
      <sheetName val="[DA0463BQ.XLW][DA0463BQ.XLW]to "/>
      <sheetName val="[DA0463BQ.XLW][DA0463BQ.XLW]_x0000_K¾"/>
      <sheetName val="TH DZ35"/>
      <sheetName val="1ð"/>
      <sheetName val="Ph?n??ich ?a? tu"/>
      <sheetName val="bt19"/>
      <sheetName val="BT20"/>
      <sheetName val="BT21"/>
      <sheetName val="dsd"/>
      <sheetName val="dsrot"/>
      <sheetName val="Mau 3o 2"/>
      <sheetName val="Phan_tich_vat_tu"/>
      <sheetName val="Tong_hop_vat_tu"/>
      <sheetName val="Gia_tri_vat_tu"/>
      <sheetName val="Chenh_lech_vat_tu"/>
      <sheetName val="Chi_phi_van_chuyen"/>
      <sheetName val="Don_gia_chi_tiet"/>
      <sheetName val="Du_thau"/>
      <sheetName val="Tong_hop_kinh_phi"/>
      <sheetName val="Tu_van_Thiet_k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refreshError="1"/>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refreshError="1"/>
      <sheetData sheetId="265" refreshError="1"/>
      <sheetData sheetId="266"/>
      <sheetData sheetId="267"/>
      <sheetData sheetId="268"/>
      <sheetData sheetId="269"/>
      <sheetData sheetId="270"/>
      <sheetData sheetId="271"/>
      <sheetData sheetId="272"/>
      <sheetData sheetId="273" refreshError="1"/>
      <sheetData sheetId="274" refreshError="1"/>
      <sheetData sheetId="275" refreshError="1"/>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refreshError="1"/>
      <sheetData sheetId="363" refreshError="1"/>
      <sheetData sheetId="364" refreshError="1"/>
      <sheetData sheetId="365" refreshError="1"/>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refreshError="1"/>
      <sheetData sheetId="384" refreshError="1"/>
      <sheetData sheetId="385"/>
      <sheetData sheetId="386"/>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sheetData sheetId="398"/>
      <sheetData sheetId="399"/>
      <sheetData sheetId="400"/>
      <sheetData sheetId="401"/>
      <sheetData sheetId="402"/>
      <sheetData sheetId="403"/>
      <sheetData sheetId="404"/>
      <sheetData sheetId="405"/>
      <sheetData sheetId="406"/>
      <sheetData sheetId="407"/>
      <sheetData sheetId="408" refreshError="1"/>
      <sheetData sheetId="409" refreshError="1"/>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refreshError="1"/>
      <sheetData sheetId="424" refreshError="1"/>
      <sheetData sheetId="425" refreshError="1"/>
      <sheetData sheetId="426" refreshError="1"/>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refreshError="1"/>
      <sheetData sheetId="448" refreshError="1"/>
      <sheetData sheetId="449" refreshError="1"/>
      <sheetData sheetId="450"/>
      <sheetData sheetId="451"/>
      <sheetData sheetId="452" refreshError="1"/>
      <sheetData sheetId="453" refreshError="1"/>
      <sheetData sheetId="454"/>
      <sheetData sheetId="455"/>
      <sheetData sheetId="456" refreshError="1"/>
      <sheetData sheetId="457"/>
      <sheetData sheetId="458"/>
      <sheetData sheetId="459"/>
      <sheetData sheetId="460"/>
      <sheetData sheetId="461"/>
      <sheetData sheetId="462"/>
      <sheetData sheetId="463"/>
      <sheetData sheetId="464"/>
      <sheetData sheetId="465"/>
      <sheetData sheetId="466"/>
      <sheetData sheetId="467"/>
      <sheetData sheetId="468" refreshError="1"/>
      <sheetData sheetId="469"/>
      <sheetData sheetId="470"/>
      <sheetData sheetId="471"/>
      <sheetData sheetId="472" refreshError="1"/>
      <sheetData sheetId="473" refreshError="1"/>
      <sheetData sheetId="474"/>
      <sheetData sheetId="475"/>
      <sheetData sheetId="476"/>
      <sheetData sheetId="477"/>
      <sheetData sheetId="478"/>
      <sheetData sheetId="479" refreshError="1"/>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refreshError="1"/>
      <sheetData sheetId="527"/>
      <sheetData sheetId="528"/>
      <sheetData sheetId="529" refreshError="1"/>
      <sheetData sheetId="530"/>
      <sheetData sheetId="531"/>
      <sheetData sheetId="532"/>
      <sheetData sheetId="533"/>
      <sheetData sheetId="534"/>
      <sheetData sheetId="535"/>
      <sheetData sheetId="536"/>
      <sheetData sheetId="537" refreshError="1"/>
      <sheetData sheetId="538"/>
      <sheetData sheetId="539"/>
      <sheetData sheetId="540"/>
      <sheetData sheetId="54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refreshError="1"/>
      <sheetData sheetId="579" refreshError="1"/>
      <sheetData sheetId="580" refreshError="1"/>
      <sheetData sheetId="581" refreshError="1"/>
      <sheetData sheetId="582"/>
      <sheetData sheetId="583" refreshError="1"/>
      <sheetData sheetId="584" refreshError="1"/>
      <sheetData sheetId="585" refreshError="1"/>
      <sheetData sheetId="586" refreshError="1"/>
      <sheetData sheetId="587" refreshError="1"/>
      <sheetData sheetId="588"/>
      <sheetData sheetId="589" refreshError="1"/>
      <sheetData sheetId="590" refreshError="1"/>
      <sheetData sheetId="591"/>
      <sheetData sheetId="592"/>
      <sheetData sheetId="593"/>
      <sheetData sheetId="594"/>
      <sheetData sheetId="595"/>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sheetData sheetId="605"/>
      <sheetData sheetId="606"/>
      <sheetData sheetId="607"/>
      <sheetData sheetId="608"/>
      <sheetData sheetId="609"/>
      <sheetData sheetId="610" refreshError="1"/>
      <sheetData sheetId="611" refreshError="1"/>
      <sheetData sheetId="612" refreshError="1"/>
      <sheetData sheetId="613" refreshError="1"/>
      <sheetData sheetId="614" refreshError="1"/>
      <sheetData sheetId="615" refreshError="1"/>
      <sheetData sheetId="616"/>
      <sheetData sheetId="617"/>
      <sheetData sheetId="618"/>
      <sheetData sheetId="619"/>
      <sheetData sheetId="620" refreshError="1"/>
      <sheetData sheetId="621" refreshError="1"/>
      <sheetData sheetId="622" refreshError="1"/>
      <sheetData sheetId="623" refreshError="1"/>
      <sheetData sheetId="624" refreshError="1"/>
      <sheetData sheetId="625" refreshError="1"/>
      <sheetData sheetId="626" refreshError="1"/>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sheetData sheetId="659" refreshError="1"/>
      <sheetData sheetId="660" refreshError="1"/>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sheetData sheetId="69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sheetData sheetId="706"/>
      <sheetData sheetId="707"/>
      <sheetData sheetId="708" refreshError="1"/>
      <sheetData sheetId="709" refreshError="1"/>
      <sheetData sheetId="710" refreshError="1"/>
      <sheetData sheetId="711" refreshError="1"/>
      <sheetData sheetId="712" refreshError="1"/>
      <sheetData sheetId="7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sheetName val="Solieu"/>
      <sheetName val="cal1"/>
      <sheetName val="cal2"/>
      <sheetName val="cal3"/>
      <sheetName val="cal4"/>
      <sheetName val="cal4 (2)"/>
      <sheetName val="CAL4(3)"/>
      <sheetName val="CVI"/>
      <sheetName val="cal5"/>
      <sheetName val="cal6"/>
      <sheetName val="Cal7"/>
      <sheetName val="BTRA"/>
      <sheetName val="cal8"/>
      <sheetName val="km6+800-km6+840"/>
      <sheetName val="3+960"/>
      <sheetName val="00000000"/>
      <sheetName val="SLTC"/>
      <sheetName val="336-400"/>
      <sheetName val="400-500"/>
      <sheetName val="720-800"/>
      <sheetName val="Sheet1"/>
      <sheetName val="Sheet2"/>
      <sheetName val="Sohoa1"/>
      <sheetName val="Sohoa2"/>
      <sheetName val="Sohoa3"/>
      <sheetName val="Sohoa4"/>
      <sheetName val="LopTop(Cat)"/>
      <sheetName val="Lop1Dat"/>
      <sheetName val="Lopdinhdat"/>
      <sheetName val="Lop01(SB)"/>
      <sheetName val="Lop02(SB) "/>
      <sheetName val="XL4Test5"/>
      <sheetName val="cal;"/>
      <sheetName val="NKCTỪ"/>
      <sheetName val="SỔ CÁI"/>
      <sheetName val="BCÂNĐỐI"/>
      <sheetName val="CĐKTOÁN"/>
      <sheetName val="KQHĐKD"/>
      <sheetName val="TỒN QUỸ"/>
      <sheetName val="XL4Poppy"/>
      <sheetName val="BT_x0012_A"/>
      <sheetName val="Girder"/>
      <sheetName val="Tendon"/>
      <sheetName val="Xuly Data"/>
      <sheetName val="NKCT?"/>
      <sheetName val="S? CÁI"/>
      <sheetName val="BCÂNÐ?I"/>
      <sheetName val="CÐKTOÁN"/>
      <sheetName val="KQHÐKD"/>
      <sheetName val="T?N QU?"/>
      <sheetName val="GVL"/>
      <sheetName val="NEW-PANEL"/>
      <sheetName val="bũa"/>
      <sheetName val="cal4 (­É"/>
      <sheetName val="NKCT_"/>
      <sheetName val="S_ CÁI"/>
      <sheetName val="BCÂNÐ_I"/>
      <sheetName val="T_N QU_"/>
      <sheetName val="A6"/>
      <sheetName val="Thanh Son 1"/>
      <sheetName val="Thanh Son 2"/>
      <sheetName val="Thanh Son 3"/>
      <sheetName val="Thanh Son 4"/>
      <sheetName val="5a"/>
      <sheetName val="Thanh Son 5a"/>
      <sheetName val="Thanh Son 8"/>
      <sheetName val="thanh Son 9a"/>
      <sheetName val="Thanh Son 9b"/>
      <sheetName val="Thanh Son 9c"/>
      <sheetName val="Thanh Son 10"/>
      <sheetName val="Thanh Son 11"/>
      <sheetName val="Thanh Son 12"/>
      <sheetName val="Thanh Son 13"/>
      <sheetName val="cal_x0012_"/>
      <sheetName val="_x0013_DTC"/>
      <sheetName val="400-50_x0010_"/>
      <sheetName val="NC"/>
      <sheetName val="Tong hop thu chi T1 .06"/>
      <sheetName val="Tong hop thu chi T2.06 "/>
      <sheetName val="Tong hop thu chi T3.06"/>
      <sheetName val="tong hop thu chi T1 (2)"/>
      <sheetName val="tong hop thu chi T1"/>
      <sheetName val="Tong hop thu chi T2 (2)"/>
      <sheetName val="Tong hop thu chi T2"/>
      <sheetName val="Tong hop thu chi T3 (2)"/>
      <sheetName val="Tong hop thu chi T3"/>
      <sheetName val="Tong hop thu chi T4 (2)"/>
      <sheetName val="Tong hop thu chi T4"/>
      <sheetName val="Tong hop thu chi T5) (2)"/>
      <sheetName val="Tong hop thu chi T5)"/>
      <sheetName val="Tong hop thu chi T7.06"/>
      <sheetName val="Tong hop thu chi T6.06"/>
      <sheetName val="Tong hop thu chi T5.06  "/>
      <sheetName val="Tong hop thu chi T1.06"/>
      <sheetName val="Tong hop thu chi T2.06"/>
      <sheetName val="Tong hop thu chi T3.O6"/>
      <sheetName val="Tong hop thu chi T4.06 "/>
      <sheetName val="Tong hop thu chi T6 (2)"/>
      <sheetName val="Tong hop thu chi T6"/>
      <sheetName val="Tong hop thu chi T7"/>
      <sheetName val="Tong hop thu chi T8"/>
      <sheetName val="Tong hop thu chi T9"/>
      <sheetName val="Tong hop thu chi T10"/>
      <sheetName val="Tong hop thu chi T11"/>
      <sheetName val="Tong hop thu chi T12"/>
      <sheetName val="Sheet3"/>
      <sheetName val="TS"/>
      <sheetName val="cal4_(2)"/>
      <sheetName val="Lop02(SB)_"/>
      <sheetName val="BTA"/>
      <sheetName val="XL_x0014_Test5"/>
      <sheetName val="S02-TTN"/>
      <sheetName val="T.pho"/>
      <sheetName val="S.Hinh"/>
      <sheetName val="T.Hoa"/>
      <sheetName val="D.Hoa"/>
      <sheetName val="S.hoa"/>
      <sheetName val="P.Hoa"/>
      <sheetName val="T.An"/>
      <sheetName val="D.Xuan"/>
      <sheetName val="S.Cau"/>
      <sheetName val="SLCB"/>
      <sheetName val="chitiet"/>
      <sheetName val="Tong hop thu$chi T6.06"/>
      <sheetName val="bua"/>
      <sheetName val="BTH phi"/>
      <sheetName val="BLT phi"/>
      <sheetName val="phi,le phi"/>
      <sheetName val="Bien Lai TON"/>
      <sheetName val="BCQT "/>
      <sheetName val="Giay di duong"/>
      <sheetName val="BC QT cua tung ap"/>
      <sheetName val="GIAO CHI TIEU THU QUY 07"/>
      <sheetName val="BANG TONG HOP GIAY NOP TIEN"/>
      <sheetName val="DON GIA TRAM _3_"/>
      <sheetName val="_x0000__x0000__x0000__x0000__x0000__x0000__x0000__x0000_"/>
      <sheetName val="Work-Condition"/>
      <sheetName val="????????"/>
      <sheetName val="_x0000_1_x0000_1_x0000_\_x0000_C_x0000_\_x0000_K_x0000_T_x0000_C_x0000_N_x0000_C_x0000_\_x0000_Q_x0000_H_x0000_A_x0000_N_x0000_"/>
      <sheetName val="BK chung tu chi ben co"/>
      <sheetName val="BK chung tu thu "/>
      <sheetName val="BK chung tu thu CK"/>
      <sheetName val="BK chung tu 1521"/>
      <sheetName val="Bang ke chung tu phai tra nguoi"/>
      <sheetName val="Chinh sua "/>
      <sheetName val="Ctu T1"/>
      <sheetName val=" Ctu T2"/>
      <sheetName val="Ctu 3"/>
      <sheetName val="Ctu 4"/>
      <sheetName val="Ctu 5"/>
      <sheetName val="Ctu 6"/>
      <sheetName val="Ctu 7"/>
      <sheetName val="Ctu 8"/>
      <sheetName val="CTu 9"/>
      <sheetName val="Sheet17"/>
      <sheetName val="Ctu10"/>
      <sheetName val="Sheet18"/>
      <sheetName val="VL,NC,MTC"/>
      <sheetName val="SỔ_CÁI"/>
      <sheetName val="TỒN_QUỸ"/>
      <sheetName val="Xuly_Data"/>
      <sheetName val="S?_CÁI"/>
      <sheetName val="T?N_QU?"/>
      <sheetName val="Thanh_Son_1"/>
      <sheetName val="Thanh_Son_2"/>
      <sheetName val="Thanh_Son_3"/>
      <sheetName val="Thanh_Son_4"/>
      <sheetName val="Thanh_Son_5a"/>
      <sheetName val="Thanh_Son_8"/>
      <sheetName val="thanh_Son_9a"/>
      <sheetName val="Thanh_Son_9b"/>
      <sheetName val="Thanh_Son_9c"/>
      <sheetName val="Thanh_Son_10"/>
      <sheetName val="Thanh_Son_11"/>
      <sheetName val="Thanh_Son_12"/>
      <sheetName val="Thanh_Son_13"/>
      <sheetName val="cal"/>
      <sheetName val="DTC"/>
      <sheetName val="400-50"/>
      <sheetName val="cal4_(­É"/>
      <sheetName val="b?a"/>
      <sheetName val="Cal_x0013_"/>
      <sheetName val="KKKKKKKK"/>
      <sheetName val="b_a"/>
      <sheetName val="MTL$-INTER"/>
      <sheetName val="Tra KS"/>
      <sheetName val="LopTop Cat)"/>
      <sheetName val="Tong ho0 thu chi T6.06"/>
      <sheetName val="cal4_x001f_(2)"/>
      <sheetName val="Lç khoan LK1"/>
      <sheetName val="Tong hop thu$chi T3.06"/>
      <sheetName val="DTCT-tuyen chinh"/>
      <sheetName val="BT_x005f_x0012_A"/>
      <sheetName val="S__CÁI"/>
      <sheetName val="T_N_QU_"/>
      <sheetName val="cal4 (2 "/>
      <sheetName val="ca,5"/>
      <sheetName val="________"/>
      <sheetName val="GVT"/>
      <sheetName val="?1?1?\?C?\?K?T?C?N?C?\?Q?H?A?N?"/>
      <sheetName val="tra-vat-lieu"/>
      <sheetName val="cal_x005f_x0012_"/>
      <sheetName val="_x005f_x0013_DTC"/>
      <sheetName val="400-50_x005f_x0010_"/>
      <sheetName val="Tra_bang"/>
      <sheetName val="[TRUT2T7.xls]_x0000_1_x0000_1_x0000_\_x0000_C_x0000_\_x0000_K_x0000_T_x0000_C_x0000_N"/>
      <sheetName val="TPH"/>
      <sheetName val="[TRUT2T7.xls]?1?1?\?C?\?K?T?C?N"/>
      <sheetName val="[TRUT2T7.xls][TRUT2T7.xls]_x0000_1_x0000_1_x0000_"/>
      <sheetName val="[TRUT2T7.xls][TRUT2T7.xls]?1?1?"/>
      <sheetName val="So lieu"/>
    </sheetNames>
    <sheetDataSet>
      <sheetData sheetId="0">
        <row r="15">
          <cell r="D15">
            <v>0.9</v>
          </cell>
        </row>
      </sheetData>
      <sheetData sheetId="1" refreshError="1">
        <row r="15">
          <cell r="D15">
            <v>0.9</v>
          </cell>
        </row>
        <row r="27">
          <cell r="E27">
            <v>2.86</v>
          </cell>
        </row>
      </sheetData>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refreshError="1"/>
      <sheetData sheetId="53"/>
      <sheetData sheetId="54"/>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sheetData sheetId="125"/>
      <sheetData sheetId="126"/>
      <sheetData sheetId="127"/>
      <sheetData sheetId="128"/>
      <sheetData sheetId="129"/>
      <sheetData sheetId="130"/>
      <sheetData sheetId="131"/>
      <sheetData sheetId="132"/>
      <sheetData sheetId="133"/>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sheetData sheetId="185" refreshError="1"/>
      <sheetData sheetId="186" refreshError="1"/>
      <sheetData sheetId="187" refreshError="1"/>
      <sheetData sheetId="188"/>
      <sheetData sheetId="189"/>
      <sheetData sheetId="190" refreshError="1"/>
      <sheetData sheetId="191" refreshError="1"/>
      <sheetData sheetId="192"/>
      <sheetData sheetId="193" refreshError="1"/>
      <sheetData sheetId="194" refreshError="1"/>
      <sheetData sheetId="195" refreshError="1"/>
      <sheetData sheetId="196"/>
      <sheetData sheetId="197"/>
      <sheetData sheetId="198"/>
      <sheetData sheetId="199" refreshError="1"/>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6"/>
    </sheetNames>
    <sheetDataSet>
      <sheetData sheetId="0" refreshError="1">
        <row r="3">
          <cell r="A3">
            <v>2</v>
          </cell>
          <cell r="B3">
            <v>1.55</v>
          </cell>
          <cell r="C3">
            <v>1.64</v>
          </cell>
          <cell r="D3">
            <v>452130</v>
          </cell>
          <cell r="E3">
            <v>475944</v>
          </cell>
          <cell r="F3">
            <v>17390</v>
          </cell>
        </row>
        <row r="4">
          <cell r="A4">
            <v>2.5</v>
          </cell>
          <cell r="B4">
            <v>1.635</v>
          </cell>
          <cell r="C4">
            <v>1.7349999999999999</v>
          </cell>
          <cell r="D4">
            <v>474621</v>
          </cell>
          <cell r="E4">
            <v>501081</v>
          </cell>
          <cell r="F4">
            <v>18255</v>
          </cell>
        </row>
        <row r="5">
          <cell r="A5">
            <v>2.7</v>
          </cell>
          <cell r="B5">
            <v>1.669</v>
          </cell>
          <cell r="C5">
            <v>1.7730000000000001</v>
          </cell>
          <cell r="D5">
            <v>483617.40000000008</v>
          </cell>
          <cell r="E5">
            <v>511135.8000000001</v>
          </cell>
          <cell r="F5">
            <v>18601</v>
          </cell>
        </row>
        <row r="6">
          <cell r="A6">
            <v>3</v>
          </cell>
          <cell r="B6">
            <v>1.72</v>
          </cell>
          <cell r="C6">
            <v>1.83</v>
          </cell>
          <cell r="D6">
            <v>497112</v>
          </cell>
          <cell r="E6">
            <v>526218</v>
          </cell>
          <cell r="F6">
            <v>19120</v>
          </cell>
        </row>
        <row r="7">
          <cell r="A7">
            <v>3.2</v>
          </cell>
          <cell r="B7">
            <v>1.76</v>
          </cell>
          <cell r="C7">
            <v>1.8720000000000001</v>
          </cell>
          <cell r="D7">
            <v>507696.00000000006</v>
          </cell>
          <cell r="E7">
            <v>537331.20000000007</v>
          </cell>
          <cell r="F7">
            <v>19527</v>
          </cell>
        </row>
        <row r="8">
          <cell r="A8">
            <v>3.5</v>
          </cell>
          <cell r="B8">
            <v>1.8199999999999998</v>
          </cell>
          <cell r="C8">
            <v>1.9350000000000001</v>
          </cell>
          <cell r="D8">
            <v>523571.99999999994</v>
          </cell>
          <cell r="E8">
            <v>554001</v>
          </cell>
          <cell r="F8">
            <v>20137</v>
          </cell>
        </row>
        <row r="9">
          <cell r="A9">
            <v>3.7</v>
          </cell>
          <cell r="B9">
            <v>1.8599999999999999</v>
          </cell>
          <cell r="C9">
            <v>1.9770000000000001</v>
          </cell>
          <cell r="D9">
            <v>534156</v>
          </cell>
          <cell r="E9">
            <v>565114.20000000007</v>
          </cell>
          <cell r="F9">
            <v>20544</v>
          </cell>
        </row>
        <row r="10">
          <cell r="A10">
            <v>4</v>
          </cell>
          <cell r="B10">
            <v>1.92</v>
          </cell>
          <cell r="C10">
            <v>2.04</v>
          </cell>
          <cell r="D10">
            <v>550032</v>
          </cell>
          <cell r="E10">
            <v>581784.00000000012</v>
          </cell>
          <cell r="F10">
            <v>21155</v>
          </cell>
        </row>
        <row r="11">
          <cell r="A11">
            <v>4.2</v>
          </cell>
          <cell r="B11">
            <v>2.0019999999999998</v>
          </cell>
          <cell r="C11">
            <v>2.13</v>
          </cell>
          <cell r="D11">
            <v>571729.19999999995</v>
          </cell>
          <cell r="E11">
            <v>605598</v>
          </cell>
          <cell r="F11">
            <v>21990</v>
          </cell>
        </row>
        <row r="12">
          <cell r="A12">
            <v>4.5</v>
          </cell>
          <cell r="B12">
            <v>2.125</v>
          </cell>
          <cell r="C12">
            <v>2.2650000000000001</v>
          </cell>
          <cell r="D12">
            <v>604275.00000000012</v>
          </cell>
          <cell r="E12">
            <v>641319.00000000012</v>
          </cell>
          <cell r="F12">
            <v>23241</v>
          </cell>
        </row>
        <row r="13">
          <cell r="A13">
            <v>5</v>
          </cell>
          <cell r="B13">
            <v>2.33</v>
          </cell>
          <cell r="C13">
            <v>2.4900000000000002</v>
          </cell>
          <cell r="D13">
            <v>658518</v>
          </cell>
          <cell r="E13">
            <v>700854.00000000012</v>
          </cell>
          <cell r="F13">
            <v>25328</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6"/>
      <sheetName val="DB"/>
      <sheetName val="KS"/>
      <sheetName val="TH"/>
      <sheetName val="THXL62"/>
      <sheetName val="THXP63"/>
      <sheetName val="THXL65"/>
      <sheetName val="THXL64"/>
      <sheetName val="TH-66"/>
      <sheetName val="TH67"/>
      <sheetName val="TH68"/>
      <sheetName val="TH69"/>
      <sheetName val="TH70"/>
      <sheetName val="TH71"/>
      <sheetName val="TH72"/>
      <sheetName val="TH73"/>
      <sheetName val="XL73"/>
      <sheetName val="XL72"/>
      <sheetName val="XL71"/>
      <sheetName val="XL70"/>
      <sheetName val="XL69"/>
      <sheetName val="XL-68"/>
      <sheetName val="XL-67"/>
      <sheetName val="XL-66"/>
      <sheetName val="XL65"/>
      <sheetName val="XL64"/>
      <sheetName val="PTCT"/>
      <sheetName val="XL63"/>
      <sheetName val="XL62"/>
      <sheetName val="FTR"/>
      <sheetName val="VL"/>
      <sheetName val="Cuoc"/>
      <sheetName val="PCKV"/>
      <sheetName val="TH- G11"/>
      <sheetName val="TH- G10"/>
      <sheetName val="CPCS"/>
      <sheetName val="XL4Poppy"/>
      <sheetName val="THKP"/>
      <sheetName val="TOXL"/>
      <sheetName val="KPXL"/>
      <sheetName val="DTCT"/>
      <sheetName val="DGR"/>
      <sheetName val="DGVL_BUCL"/>
      <sheetName val="VCVL"/>
      <sheetName val="BOCDO"/>
      <sheetName val="TKVL"/>
      <sheetName val="YCVL"/>
      <sheetName val="YCXM"/>
      <sheetName val="TKXM"/>
      <sheetName val="STKL"/>
      <sheetName val="cl- nl"/>
      <sheetName val="Sheet12"/>
      <sheetName val="Sheet13"/>
      <sheetName val="Sheet14"/>
      <sheetName val="Sheet16"/>
      <sheetName val="SET_CTR"/>
      <sheetName val="DOITIEN"/>
      <sheetName val="CUOCDB"/>
      <sheetName val="XXXXXXXX"/>
      <sheetName val="XXÿÿÿÿXX"/>
      <sheetName val="D²_x0000__x0000_BUCL"/>
    </sheetNames>
    <sheetDataSet>
      <sheetData sheetId="0" refreshError="1">
        <row r="1">
          <cell r="A1" t="str">
            <v>BËc l­¬ng</v>
          </cell>
          <cell r="B1" t="str">
            <v>HÖ sè so víi l­¬ng tèi thiÓu (Kcb)</v>
          </cell>
          <cell r="D1" t="str">
            <v>L­¬ng th¸ng [Lth =210000*(1,26Kcb+0,2)®]</v>
          </cell>
          <cell r="F1" t="str">
            <v>L­¬ng ngµy ( = Lth/26c«ng)</v>
          </cell>
        </row>
        <row r="2">
          <cell r="B2" t="str">
            <v>Nhãm II</v>
          </cell>
          <cell r="C2" t="str">
            <v>NhãmIII</v>
          </cell>
          <cell r="D2" t="str">
            <v>Nhãm II</v>
          </cell>
          <cell r="E2" t="str">
            <v>NhãmIII</v>
          </cell>
          <cell r="F2" t="str">
            <v>Nhãm II</v>
          </cell>
          <cell r="G2" t="str">
            <v>NhãmIII</v>
          </cell>
        </row>
        <row r="3">
          <cell r="A3">
            <v>2</v>
          </cell>
          <cell r="B3">
            <v>1.55</v>
          </cell>
          <cell r="C3">
            <v>1.64</v>
          </cell>
          <cell r="D3">
            <v>452130</v>
          </cell>
          <cell r="E3">
            <v>475944</v>
          </cell>
          <cell r="F3">
            <v>17390</v>
          </cell>
          <cell r="G3">
            <v>18306</v>
          </cell>
        </row>
        <row r="4">
          <cell r="A4">
            <v>2.5</v>
          </cell>
          <cell r="B4">
            <v>1.635</v>
          </cell>
          <cell r="C4">
            <v>1.7349999999999999</v>
          </cell>
          <cell r="D4">
            <v>474621</v>
          </cell>
          <cell r="E4">
            <v>501081</v>
          </cell>
          <cell r="F4">
            <v>18255</v>
          </cell>
          <cell r="G4">
            <v>19272</v>
          </cell>
        </row>
        <row r="5">
          <cell r="A5">
            <v>2.7</v>
          </cell>
          <cell r="B5">
            <v>1.669</v>
          </cell>
          <cell r="C5">
            <v>1.7730000000000001</v>
          </cell>
          <cell r="D5">
            <v>483617.40000000008</v>
          </cell>
          <cell r="E5">
            <v>511135.8000000001</v>
          </cell>
          <cell r="F5">
            <v>18601</v>
          </cell>
          <cell r="G5">
            <v>19659</v>
          </cell>
        </row>
        <row r="6">
          <cell r="A6">
            <v>3</v>
          </cell>
          <cell r="B6">
            <v>1.72</v>
          </cell>
          <cell r="C6">
            <v>1.83</v>
          </cell>
          <cell r="D6">
            <v>497112</v>
          </cell>
          <cell r="E6">
            <v>526218</v>
          </cell>
          <cell r="F6">
            <v>19120</v>
          </cell>
          <cell r="G6">
            <v>20239</v>
          </cell>
        </row>
        <row r="7">
          <cell r="A7">
            <v>3.2</v>
          </cell>
          <cell r="B7">
            <v>1.76</v>
          </cell>
          <cell r="C7">
            <v>1.8720000000000001</v>
          </cell>
          <cell r="D7">
            <v>507696.00000000006</v>
          </cell>
          <cell r="E7">
            <v>537331.20000000007</v>
          </cell>
          <cell r="F7">
            <v>19527</v>
          </cell>
          <cell r="G7">
            <v>20667</v>
          </cell>
        </row>
        <row r="8">
          <cell r="A8">
            <v>3.5</v>
          </cell>
          <cell r="B8">
            <v>1.8199999999999998</v>
          </cell>
          <cell r="C8">
            <v>1.9350000000000001</v>
          </cell>
          <cell r="D8">
            <v>523571.99999999994</v>
          </cell>
          <cell r="E8">
            <v>554001</v>
          </cell>
          <cell r="F8">
            <v>20137</v>
          </cell>
          <cell r="G8">
            <v>21308</v>
          </cell>
        </row>
        <row r="9">
          <cell r="A9">
            <v>3.7</v>
          </cell>
          <cell r="B9">
            <v>1.8599999999999999</v>
          </cell>
          <cell r="C9">
            <v>1.9770000000000001</v>
          </cell>
          <cell r="D9">
            <v>534156</v>
          </cell>
          <cell r="E9">
            <v>565114.20000000007</v>
          </cell>
          <cell r="F9">
            <v>20544</v>
          </cell>
          <cell r="G9">
            <v>21735</v>
          </cell>
        </row>
        <row r="10">
          <cell r="A10">
            <v>4</v>
          </cell>
          <cell r="B10">
            <v>1.92</v>
          </cell>
          <cell r="C10">
            <v>2.04</v>
          </cell>
          <cell r="D10">
            <v>550032</v>
          </cell>
          <cell r="E10">
            <v>581784.00000000012</v>
          </cell>
          <cell r="F10">
            <v>21155</v>
          </cell>
          <cell r="G10">
            <v>22376</v>
          </cell>
        </row>
        <row r="11">
          <cell r="A11">
            <v>4.2</v>
          </cell>
          <cell r="B11">
            <v>2.0019999999999998</v>
          </cell>
          <cell r="C11">
            <v>2.13</v>
          </cell>
          <cell r="D11">
            <v>571729.19999999995</v>
          </cell>
          <cell r="E11">
            <v>605598</v>
          </cell>
          <cell r="F11">
            <v>21990</v>
          </cell>
          <cell r="G11">
            <v>23292</v>
          </cell>
        </row>
        <row r="12">
          <cell r="A12">
            <v>4.5</v>
          </cell>
          <cell r="B12">
            <v>2.125</v>
          </cell>
          <cell r="C12">
            <v>2.2650000000000001</v>
          </cell>
          <cell r="D12">
            <v>604275.00000000012</v>
          </cell>
          <cell r="E12">
            <v>641319.00000000012</v>
          </cell>
          <cell r="F12">
            <v>23241</v>
          </cell>
          <cell r="G12">
            <v>24666</v>
          </cell>
        </row>
        <row r="13">
          <cell r="A13">
            <v>5</v>
          </cell>
          <cell r="B13">
            <v>2.33</v>
          </cell>
          <cell r="C13">
            <v>2.4900000000000002</v>
          </cell>
          <cell r="D13">
            <v>658518</v>
          </cell>
          <cell r="E13">
            <v>700854.00000000012</v>
          </cell>
          <cell r="F13">
            <v>25328</v>
          </cell>
          <cell r="G13">
            <v>26956</v>
          </cell>
        </row>
        <row r="14">
          <cell r="B14" t="str">
            <v/>
          </cell>
        </row>
        <row r="15">
          <cell r="A15" t="str">
            <v>Ghi chó:</v>
          </cell>
          <cell r="B15" t="str">
            <v>C«ng nh©n x©y dùng ®­êng tÝnh l­¬ng nhãm II</v>
          </cell>
        </row>
        <row r="16">
          <cell r="B16" t="str">
            <v>C«ng nh©n x©y dùng cÇu TÝnh l­¬ng nhãm III</v>
          </cell>
        </row>
        <row r="17">
          <cell r="B17" t="str">
            <v>TiÒn l­¬ng tèi thiÓu  : 210.000 ®ång/th¸ng</v>
          </cell>
        </row>
        <row r="18">
          <cell r="B18" t="str">
            <v>Phô cÊp l­u ®éng : 20% L­¬ng tèi thiÓu</v>
          </cell>
        </row>
        <row r="19">
          <cell r="B19" t="str">
            <v>Phô cÊp kh«ng æn ®Þnh : 10% l­¬ng cÊp bËc</v>
          </cell>
        </row>
        <row r="20">
          <cell r="B20" t="str">
            <v>L­¬ng phô : 12% l­¬ng cÊp bËc</v>
          </cell>
        </row>
        <row r="21">
          <cell r="B21" t="str">
            <v>C¸c kho¶n kho¸n 4% l­¬ng cÊp bËc</v>
          </cell>
        </row>
        <row r="22">
          <cell r="B22" t="str">
            <v>L­¬ng ngµy tÝnh 26 c«ng /th¸ng (lµm trßn sè ®Õn ®¬n vÞ ®ång)</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 sheetId="57"/>
      <sheetData sheetId="58"/>
      <sheetData sheetId="59" refreshError="1"/>
      <sheetData sheetId="6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L$-INTER"/>
      <sheetName val="MTL$-TRUNCK-AG"/>
      <sheetName val="MTL$-PRODTANK-UG"/>
      <sheetName val="MTL$-PRODTANK-AG"/>
      <sheetName val="MTL$-JETTY"/>
      <sheetName val="MTL$-TRUNCK-UG"/>
      <sheetName val="XL4Poppy"/>
      <sheetName val="Sheet1"/>
      <sheetName val="Sheet2"/>
      <sheetName val="Sheet3"/>
      <sheetName val="Sheet4"/>
      <sheetName val="Sheet5"/>
      <sheetName val="Sheet6"/>
      <sheetName val="Sheet7"/>
      <sheetName val="Sheet8"/>
      <sheetName val="Sheet9"/>
      <sheetName val="Sheet10"/>
      <sheetName val="Cong cu dung cu"/>
      <sheetName val="Kiem ke Quy"/>
      <sheetName val="Kiem ke TSCD"/>
      <sheetName val="vat tu"/>
      <sheetName val="Cong trinh do dang 2002"/>
      <sheetName val="NC10"/>
      <sheetName val="VL10"/>
      <sheetName val="CFmay10"/>
      <sheetName val="627(10)"/>
      <sheetName val="Gia VL"/>
      <sheetName val="Bang gia ca may"/>
      <sheetName val="Bang luong CB"/>
      <sheetName val="Bang P.tich CT"/>
      <sheetName val="D.toan chi tiet"/>
      <sheetName val="Bang TH Dtoan"/>
      <sheetName val="XXXXXXXX"/>
      <sheetName val="CN"/>
      <sheetName val="Capphoivua"/>
      <sheetName val="cau"/>
      <sheetName val="cong"/>
      <sheetName val="nhua"/>
      <sheetName val="chitiet"/>
      <sheetName val="DuThauSuaLoi"/>
      <sheetName val="TongHopSuaLoi"/>
      <sheetName val="GT"/>
      <sheetName val="TH"/>
      <sheetName val="tienluong"/>
      <sheetName val="00000000"/>
      <sheetName val="KL DUONG DC L = 90m"/>
      <sheetName val="km338+00-km338+100(2)"/>
      <sheetName val="km337+136-km337-350"/>
      <sheetName val="km346+600-km346+820 (2)"/>
      <sheetName val="km346+330-km346+600 (2)"/>
      <sheetName val="km346+00-km346+240 (2)"/>
      <sheetName val="km345+661-km345+0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45+400-km345+500 (3) (2)"/>
      <sheetName val="km345+400-km345+500 (6')"/>
      <sheetName val="km345+400-km345+500 (4)"/>
      <sheetName val="km345+400-km345+500 (9)"/>
      <sheetName val="km345+400-km345+500 (6)"/>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Duong cong vu hcm (10)"/>
      <sheetName val="Duong cong vu hcm (67)"/>
      <sheetName val="Duong cong vu hcm (11)"/>
      <sheetName val="Duong cong vu hcm (12)"/>
      <sheetName val="Duong cong vu hcm"/>
      <sheetName val="CTY CAU THANH THUY"/>
      <sheetName val="VINACONEX 15 A"/>
      <sheetName val="NNGT-XMHM2"/>
      <sheetName val="NNGT-XMNS CTXDSO 6(6)"/>
      <sheetName val="892"/>
      <sheetName val="NNGT-XMNS (2)"/>
      <sheetName val="NNGT-XMNS (3)"/>
      <sheetName val="NNGT-XMNS (4)"/>
      <sheetName val="NNGT-XMNS (5)"/>
      <sheetName val="NNGT-XMBS (2)"/>
      <sheetName val="NNGT-XMHM"/>
      <sheetName val="da-1x2 ru muout Tong thuy"/>
      <sheetName val="cat nam dan (4)"/>
      <sheetName val="cat nam dan (5)"/>
      <sheetName val="cat nghia dan(3)"/>
      <sheetName val="T1"/>
      <sheetName val="T.hop -T1"/>
      <sheetName val="T.Hop-T2"/>
      <sheetName val="T.Hop-T3"/>
      <sheetName val="SD1"/>
      <sheetName val="SD2"/>
      <sheetName val="SD7"/>
      <sheetName val="SD8"/>
      <sheetName val="SD9"/>
      <sheetName val="SD11"/>
      <sheetName val="SD12"/>
      <sheetName val="TVSD"/>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KLMAY"/>
      <sheetName val="long-xe"/>
      <sheetName val="hoa"/>
      <sheetName val="viet"/>
      <sheetName val="hung"/>
      <sheetName val="tuan"/>
      <sheetName val="dai"/>
      <sheetName val="truong"/>
      <sheetName val="cuong"/>
      <sheetName val="thanh-bx"/>
      <sheetName val="minh-bl"/>
      <sheetName val="kh-hd"/>
      <sheetName val="binh"/>
      <sheetName val="cung"/>
      <sheetName val="chien"/>
      <sheetName val="chien (2)"/>
      <sheetName val="chien (3)"/>
      <sheetName val="xa"/>
      <sheetName val="huy"/>
      <sheetName val="thuan"/>
      <sheetName val="thang"/>
      <sheetName val="dong"/>
      <sheetName val="thai"/>
      <sheetName val="ngoc"/>
      <sheetName val="hien"/>
      <sheetName val="long"/>
      <sheetName val="phuong"/>
      <sheetName val="kieu"/>
      <sheetName val="thucong1"/>
      <sheetName val="Thucong2"/>
      <sheetName val="TH theo tinh"/>
      <sheetName val="TH theo hang muc"/>
      <sheetName val="Quang Tri"/>
      <sheetName val="TTHue"/>
      <sheetName val="Da Nang"/>
      <sheetName val="Quang Nam"/>
      <sheetName val="Quang Ngai"/>
      <sheetName val="TH DH-QN"/>
      <sheetName val="KP HD"/>
      <sheetName val="DB HD"/>
      <sheetName val="Sua (2)"/>
      <sheetName val="Sua"/>
      <sheetName val="DGKSDA"/>
      <sheetName val="TH_BVTC"/>
      <sheetName val="BVTC"/>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KM"/>
      <sheetName val="KHOANMUC"/>
      <sheetName val="QTNC"/>
      <sheetName val="CPQL"/>
      <sheetName val="SANLUONG"/>
      <sheetName val="SSCP-SL"/>
      <sheetName val="CPSX"/>
      <sheetName val="KQKD"/>
      <sheetName val="CDSL (2)"/>
      <sheetName val="tong hop"/>
      <sheetName val="phan tich DG"/>
      <sheetName val="gia vat lieu"/>
      <sheetName val="gia xe may"/>
      <sheetName val="gia nhan cong"/>
      <sheetName val="XL4Test5"/>
      <sheetName val="T9-2004"/>
      <sheetName val="T9-MD1"/>
      <sheetName val="T10-2004"/>
      <sheetName val="T10-MD1"/>
      <sheetName val="T11-2004"/>
      <sheetName val="T11-MD1"/>
      <sheetName val="T12-2004"/>
      <sheetName val="T12-MD1"/>
      <sheetName val="HDGK-02"/>
      <sheetName val="HDGK-03"/>
      <sheetName val="HDGK-06"/>
      <sheetName val="Cover"/>
      <sheetName val="Explain"/>
      <sheetName val="General"/>
      <sheetName val="General (2)"/>
      <sheetName val="Detail price"/>
      <sheetName val="Material"/>
      <sheetName val="Machinery"/>
      <sheetName val="Material (2)"/>
      <sheetName val="Machinery (2)"/>
      <sheetName val="HDGK-D3"/>
      <sheetName val="TLGK-D3"/>
      <sheetName val="TLSon"/>
      <sheetName val="HDGK"/>
      <sheetName val="DTTC"/>
      <sheetName val="Xuong KCT"/>
      <sheetName val="HDGK-Xuong KCT (2)"/>
      <sheetName val="Doi CTlap"/>
      <sheetName val="Doi PCS"/>
      <sheetName val="Xuong DT"/>
      <sheetName val="QTNC-2002"/>
      <sheetName val="QTNC2003"/>
      <sheetName val="QTNC-Tong hop"/>
      <sheetName val="QTVT-Tong hop"/>
      <sheetName val="GTQT-Tong hop"/>
      <sheetName val="QT - Duet"/>
      <sheetName val="Sheet11"/>
      <sheetName val="Sheet12"/>
      <sheetName val="Sheet13"/>
      <sheetName val="Sheet14"/>
      <sheetName val="Sheet15"/>
      <sheetName val="Sheet16"/>
      <sheetName val="PC"/>
      <sheetName val="Ph-Thu"/>
      <sheetName val="Ph-Thu (2)"/>
      <sheetName val="PC (2)"/>
      <sheetName val="Chart2"/>
      <sheetName val="Chart1"/>
      <sheetName val="PC (3)"/>
      <sheetName val="TH du toan "/>
      <sheetName val="Du toan "/>
      <sheetName val="C.Tinh"/>
      <sheetName val="TK_cap"/>
      <sheetName val="20% BHXH"/>
      <sheetName val="TrÝch 2%KPC§"/>
      <sheetName val="TrÝch 3% BHYT"/>
      <sheetName val="SD cac TK"/>
      <sheetName val="TK336"/>
      <sheetName val="chi tiet 131"/>
      <sheetName val="Ke chi"/>
      <sheetName val="KTQT-AFC"/>
      <sheetName val="KTQT-KH"/>
      <sheetName val="CLDG"/>
      <sheetName val="CLKL"/>
      <sheetName val="Bang du toan"/>
      <sheetName val="Tonghop"/>
      <sheetName val="Bu gia"/>
      <sheetName val="PT vat tu"/>
      <sheetName val="PTVT"/>
      <sheetName val=""/>
      <sheetName val="ptvl0-1"/>
      <sheetName val="0-1"/>
      <sheetName val="ptvl4-5"/>
      <sheetName val="4-5"/>
      <sheetName val="ptvl3-4"/>
      <sheetName val="3-4"/>
      <sheetName val="ptvl2-3"/>
      <sheetName val="2-3"/>
      <sheetName val="vlcong"/>
      <sheetName val="ptvl1-2"/>
      <sheetName val="1-2"/>
      <sheetName val="MTL__INTER"/>
      <sheetName val="Bang ke chi tiet "/>
      <sheetName val="DTCT"/>
      <sheetName val="THDT"/>
      <sheetName val="THVT"/>
      <sheetName val="THGT"/>
      <sheetName val="Du toan"/>
      <sheetName val="Phan tich vat tu"/>
      <sheetName val="Tong hop vat tu"/>
      <sheetName val="Tong hop gia"/>
      <sheetName val="Tro giup"/>
      <sheetName val="Nhan cong"/>
      <sheetName val="May thi cong"/>
      <sheetName val="Chi phi chung"/>
      <sheetName val="Config"/>
      <sheetName val="Bang TH Dtman"/>
      <sheetName val="BKXN"/>
      <sheetName val="Tokhai"/>
      <sheetName val="Tokhai (2)"/>
      <sheetName val="BKHT"/>
      <sheetName val="HT"/>
      <sheetName val="giait"/>
      <sheetName val="PLbkhh"/>
      <sheetName val="TKDC11"/>
      <sheetName val="giait (2)"/>
      <sheetName val="TH thue"/>
      <sheetName val="XN Thue"/>
      <sheetName val="BH"/>
      <sheetName val="BH (2)"/>
      <sheetName val="BTH -L"/>
      <sheetName val="SLQ3"/>
      <sheetName val="QTD1"/>
      <sheetName val="THQT"/>
      <sheetName val="THQT (2)"/>
      <sheetName val="ms2"/>
      <sheetName val="TKSDD"/>
      <sheetName val="XNthue"/>
      <sheetName val="TR"/>
      <sheetName val="KTVT"/>
      <sheetName val="ktvt2"/>
      <sheetName val="TB-D2"/>
      <sheetName val="TB-D4"/>
      <sheetName val="TB-D5"/>
      <sheetName val="QT-TSCD"/>
      <sheetName val="MTB"/>
      <sheetName val="XN CUC THUE"/>
      <sheetName val="TT-THUE"/>
      <sheetName val="GXN"/>
      <sheetName val="Gthue"/>
      <sheetName val="T.TRI"/>
      <sheetName val="thkk"/>
      <sheetName val="GTr"/>
      <sheetName val="TK01 (2)"/>
      <sheetName val="M02B"/>
      <sheetName val="TK01"/>
      <sheetName val="bk mua"/>
      <sheetName val="bk ban"/>
      <sheetName val="moi11"/>
      <sheetName val="bk moi 02"/>
      <sheetName val="bk DC"/>
      <sheetName val="bk moi03"/>
      <sheetName val="bcn (2)"/>
      <sheetName val="bcn (3)"/>
      <sheetName val="bcn T3"/>
      <sheetName val="bcnM"/>
      <sheetName val="4b-TC"/>
      <sheetName val="03-TC"/>
      <sheetName val="06-TC"/>
      <sheetName val="01-TC"/>
      <sheetName val="KHVLD"/>
      <sheetName val="11TC"/>
      <sheetName val="01-KHTC"/>
      <sheetName val="06 -TC"/>
      <sheetName val="06 -TC (2)"/>
      <sheetName val="PPLN 05-tc"/>
      <sheetName val="PPLN 05-tc (3)"/>
      <sheetName val="TH ghi so"/>
      <sheetName val="dieu chinh"/>
      <sheetName val="PPLN Q4"/>
      <sheetName val="kk"/>
      <sheetName val="PPLN 05-tc (2)"/>
      <sheetName val="01-KH"/>
      <sheetName val="PPLN Q1-04"/>
      <sheetName val="PPLN Q1-04 (2)"/>
      <sheetName val="ptgt"/>
      <sheetName val="ptgt (2)"/>
      <sheetName val="th thue dt"/>
      <sheetName val="QT SDV"/>
      <sheetName val="QTTHUE TNDN"/>
      <sheetName val="qt thue gtgt"/>
      <sheetName val="th thue gtgt"/>
      <sheetName val="TK-TDT-CP-TN"/>
      <sheetName val="pl thue"/>
      <sheetName val="QTCBH-YT"/>
      <sheetName val="BCTHXDCB"/>
      <sheetName val="DTXDCB"/>
      <sheetName val="qt chi snyt"/>
      <sheetName val="BCKPCD"/>
      <sheetName val="BCthunop BHXH"/>
      <sheetName val="BCthunop BHYT"/>
      <sheetName val="BCTH-BHXH-YT"/>
      <sheetName val="BTH TTT"/>
      <sheetName val="khai thue tndn"/>
      <sheetName val="khai thue tndn (2)"/>
      <sheetName val="sdt1"/>
      <sheetName val="dc sdu thue"/>
      <sheetName val="cac CT (2)"/>
      <sheetName val="nv"/>
      <sheetName val="m.cdkt-ts"/>
      <sheetName val="m.nv"/>
      <sheetName val="m.cac CT"/>
      <sheetName val="BC KHDT"/>
      <sheetName val="III - NV"/>
      <sheetName val="BC-SDNVKH"/>
      <sheetName val="bc nam"/>
      <sheetName val="KH TSCD"/>
      <sheetName val="KE LV"/>
      <sheetName val="KH6TH"/>
      <sheetName val="KH KHCB-QI"/>
      <sheetName val="M.QII"/>
      <sheetName val="TH2XE"/>
      <sheetName val="bcKH-SC Q3"/>
      <sheetName val="bcKH-SC Q4"/>
      <sheetName val="bcKH-SC (3)"/>
      <sheetName val="bcKK TS"/>
      <sheetName val="bcKK 2003"/>
      <sheetName val="bcKK 2004 (2)"/>
      <sheetName val="bcKK T9"/>
      <sheetName val="TKHtruoc"/>
      <sheetName val="bc SCL"/>
      <sheetName val="KHCB2003"/>
      <sheetName val="m.BC kh KhH (2)"/>
      <sheetName val="KH KHCB"/>
      <sheetName val="mKH KHCB"/>
      <sheetName val="01qtdn"/>
      <sheetName val="03"/>
      <sheetName val="04"/>
      <sheetName val="05"/>
      <sheetName val="08"/>
      <sheetName val="scl-1"/>
      <sheetName val="scl-2"/>
      <sheetName val="bc mua ts"/>
      <sheetName val="(2)"/>
      <sheetName val="bbkk"/>
      <sheetName val="131"/>
      <sheetName val="331"/>
      <sheetName val="131-2 (2)"/>
      <sheetName val="ke muaTB"/>
      <sheetName val="THCP-HD4"/>
      <sheetName val="bcqt"/>
      <sheetName val="10000000"/>
      <sheetName val="TongHopSuaLoé"/>
      <sheetName val="DT"/>
      <sheetName val="CP"/>
      <sheetName val="BCT6"/>
      <sheetName val="bk1"/>
      <sheetName val="nk1"/>
      <sheetName val="TK133"/>
      <sheetName val="TK 136"/>
      <sheetName val="TK 138"/>
      <sheetName val="TK141"/>
      <sheetName val="TK142"/>
      <sheetName val="BK3"/>
      <sheetName val="BPBNVL"/>
      <sheetName val="TK 155"/>
      <sheetName val="TK211"/>
      <sheetName val="TK214"/>
      <sheetName val="BPBKH"/>
      <sheetName val="TK 331"/>
      <sheetName val="BPBTL"/>
      <sheetName val="TK335"/>
      <sheetName val="TK 336"/>
      <sheetName val="TK 338"/>
      <sheetName val="BK4"/>
      <sheetName val="BK5"/>
      <sheetName val="NK7 P1"/>
      <sheetName val="NK7 P2"/>
      <sheetName val="NK7 P3"/>
      <sheetName val="NKCT 8"/>
      <sheetName val="BCDPS"/>
      <sheetName val="Phieu cao do K95"/>
      <sheetName val="Lop 1 K98"/>
      <sheetName val="MTO REV.2(ARMOR)"/>
      <sheetName val="km345+400-km345+500 (6'-"/>
      <sheetName val="tuၡn"/>
      <sheetName val="T9"/>
      <sheetName val="T6"/>
      <sheetName val="T3"/>
      <sheetName val="T10"/>
      <sheetName val="T2"/>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mau c47"/>
      <sheetName val="Thang 1"/>
      <sheetName val="Thang 10"/>
      <sheetName val="km342+500-km342+690 (2)"/>
      <sheetName val="SD0"/>
      <sheetName val="km337+136-ki337-350"/>
      <sheetName val="aung"/>
      <sheetName val="km345+661-kms45+000 (2)"/>
      <sheetName val="km338+1w6-km338+230"/>
      <sheetName val="km338+439-km388+571.x9"/>
      <sheetName val="km337+u33.60-km338 (2)"/>
      <sheetName val="km345+400-km345+5 0 (3) (2)"/>
      <sheetName val="Mÿÿ$-PRODÿÿÿÿ-UG"/>
      <sheetName val="MTL$-PÿÿDTANK-AG"/>
      <sheetName val="Duong con' vu hcm (6)"/>
      <sheetName val="Thong so chinh"/>
      <sheetName val="44"/>
      <sheetName val="43"/>
      <sheetName val="42"/>
      <sheetName val="41"/>
      <sheetName val="40"/>
      <sheetName val="39"/>
      <sheetName val="38"/>
      <sheetName val="37"/>
      <sheetName val="36"/>
      <sheetName val="35"/>
      <sheetName val="34"/>
      <sheetName val="33"/>
      <sheetName val="32"/>
      <sheetName val="31"/>
      <sheetName val="30"/>
      <sheetName val="29"/>
      <sheetName val="28"/>
      <sheetName val="Tong"/>
      <sheetName val="CPC"/>
      <sheetName val="NVL"/>
      <sheetName val="BCH"/>
      <sheetName val="LDPT"/>
      <sheetName val="SAT"/>
      <sheetName val="C.PHA"/>
      <sheetName val="MOC"/>
      <sheetName val="Xay- Thuc"/>
      <sheetName val="Xay-Hanh"/>
      <sheetName val="DIEN"/>
      <sheetName val="An"/>
      <sheetName val="K25_x0019_ Subbase"/>
      <sheetName val="KL DUONG DC L_x0004__x0000__x0000__x0000_Í_x0000_"/>
      <sheetName val="_x0000_Y_x0000__x0004__x0000__x0000__x0000_Ï_x0000_Y_x0000__x0004__x0000__x0000__x0000_Ð_x0000_Y_x0000__x0004__x0000__x0000__x0000_Ñ_x0000_Y_x0000__x0004__x0000__x0000__x0000_"/>
      <sheetName val="_x0000_Y_x0000__x0004__x0000__x0000__x0000_Ý_x0000_Y_x0000__x0004__x0000__x0000__x0000_Þ_x0000_Y_x0000__x0004__x0000__x0000__x0000_ß_x0000_Y_x0000__x0004__x0000__x0000__x0000_"/>
      <sheetName val="_x0000_Y_x0000__x0004__x0000__x0000__x0000_é_x0000_Y_x0000__x0004__x0000__x0000__x0000_ê_x0000_Y_x0000__x0004__x0000__x0000__x0000_ë_x0000_Y_x0000__x0004__x0000__x0000__x0000_"/>
      <sheetName val="_x0000_Y_x0000__x0004__x0000__x0000__x0000_õ_x0000_Y_x0000__x0004__x0000__x0000__x0000_ö_x0000_Y_x0000__x0004__x0000__x0000__x0000_÷_x0000_Y_x0000__x0004__x0000__x0000__x0000_"/>
      <sheetName val="_x0001_Y_x0000__x0004__x0000__x0000__x0000__x0001__x0001_Y_x0000__x0004__x0000__x0000__x0000__x0002__x0001_Y_x0000__x0004__x0000__x0000__x0000__x0003__x0001_Y_x0000__x0004__x0000__x0000__x0000_"/>
      <sheetName val="_x0001_Y_x0000__x0004__x0000__x0000__x0000__x000d__x0001_Y_x0000__x0004__x0000__x0000__x0000__x000e__x0001_Y_x0000__x0004__x0000__x0000__x0000__x000f__x0001_Y_x0000__x0004__x0000__x0000__x0000_"/>
      <sheetName val="_x0001_Y_x0000__x0004__x0000__x0000__x0000__x0019__x0001_Y_x0000__x0004__x0000__x0000__x0000__x001a__x0001_Y_x0000__x0004__x0000__x0000__x0000__x001b__x0001_Y_x0000__x0004__x0000__x0000__x0000_"/>
      <sheetName val="_x0001_Y_x0000__x0004__x0000__x0000__x0000_&amp;_x0001_Y_x0000__x0004__x0000__x0000__x0000_'_x0001_Y_x0000__x0004__x0000__x0000__x0000_(_x0001_Y_x0000__x0004__x0000__x0000__x0000_"/>
      <sheetName val="_x0001_Y_x0000__x0004__x0000__x0000__x0000_2_x0001_Y_x0000__x0004__x0000__x0000__x0000_3_x0001_Y_x0000__x0004__x0000__x0000__x0000_4_x0001_Y_x0000__x0004__x0000__x0000__x0000_"/>
      <sheetName val="_x0001_Y_x0000__x0004__x0000__x0000__x0000_&gt;_x0001_Y_x0000__x0004__x0000__x0000__x0000_?_x0001_Y_x0000__x0004__x0000__x0000__x0000_@_x0001_Y_x0000__x0004__x0000__x0000__x0000_"/>
      <sheetName val="T4"/>
      <sheetName val="thong bao"/>
      <sheetName val="duyet gia"/>
      <sheetName val="so do"/>
      <sheetName val="C47 Q4"/>
      <sheetName val="818"/>
      <sheetName val="DI-ESTI"/>
      <sheetName val="BCKPC"/>
      <sheetName val="DUNGQUAT-6"/>
      <sheetName val="DP NOI"/>
      <sheetName val="DP NGOAI"/>
      <sheetName val="YCU-HC"/>
      <sheetName val="KHO 21ST"/>
      <sheetName val="KHO 49 TN"/>
      <sheetName val="km346+00-k_x000d_346+240 (2)"/>
      <sheetName val="k_x000d_338+60-km338+130"/>
      <sheetName val="km342+376.41- km342+52_x0010_.29"/>
      <sheetName val="km33_x0018_+571.89-km338+652"/>
      <sheetName val="km341+275-km341+35_x0010_"/>
      <sheetName val="km341+612-_x0013_41+682"/>
      <sheetName val="tkhai"/>
      <sheetName val="tu?n"/>
      <sheetName val="THChi"/>
      <sheetName val="THthu"/>
      <sheetName val="BCD"/>
      <sheetName val="111"/>
      <sheetName val="112"/>
      <sheetName val="133"/>
      <sheetName val="138"/>
      <sheetName val="141"/>
      <sheetName val="142"/>
      <sheetName val="152"/>
      <sheetName val="153"/>
      <sheetName val="154"/>
      <sheetName val="211"/>
      <sheetName val="214"/>
      <sheetName val="3331"/>
      <sheetName val="3334"/>
      <sheetName val="334"/>
      <sheetName val="411"/>
      <sheetName val="421"/>
      <sheetName val="511"/>
      <sheetName val="621"/>
      <sheetName val="622"/>
      <sheetName val="KHO 82 TN"/>
      <sheetName val="KHO 28 TN"/>
      <sheetName val="TTBLII-58 NGT"/>
      <sheetName val="4 VT SAU"/>
      <sheetName val="74TN"/>
      <sheetName val="108 NG TRAI"/>
      <sheetName val="68A QTRUNG"/>
      <sheetName val="HT QUAY"/>
      <sheetName val="BTK TKHO"/>
      <sheetName val="Ma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refreshError="1"/>
      <sheetData sheetId="343" refreshError="1"/>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refreshError="1"/>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refreshError="1"/>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refreshError="1"/>
      <sheetData sheetId="618"/>
      <sheetData sheetId="619"/>
      <sheetData sheetId="620"/>
      <sheetData sheetId="621"/>
      <sheetData sheetId="622"/>
      <sheetData sheetId="623"/>
      <sheetData sheetId="624"/>
      <sheetData sheetId="625"/>
      <sheetData sheetId="626" refreshError="1"/>
      <sheetData sheetId="627" refreshError="1"/>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refreshError="1"/>
      <sheetData sheetId="666" refreshError="1"/>
      <sheetData sheetId="667" refreshError="1"/>
      <sheetData sheetId="668" refreshError="1"/>
      <sheetData sheetId="669" refreshError="1"/>
      <sheetData sheetId="670" refreshError="1"/>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refreshError="1"/>
      <sheetData sheetId="689" refreshError="1"/>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ucap"/>
      <sheetName val="nen"/>
      <sheetName val="mat"/>
      <sheetName val="atgt"/>
      <sheetName val="cong"/>
      <sheetName val="vua"/>
      <sheetName val="gvl"/>
      <sheetName val="dtoan"/>
      <sheetName val="dtxl-duong"/>
      <sheetName val="gtxl-duong(11m)"/>
      <sheetName val="gtxl-cau"/>
      <sheetName val="cpkhac-Bm=11m"/>
      <sheetName val="thkphi-Bm=11m"/>
      <sheetName val="gpmb"/>
      <sheetName val="Sheet1"/>
      <sheetName val="dap"/>
      <sheetName val="XL4Poppy"/>
      <sheetName val="Congty"/>
      <sheetName val="VPPN"/>
      <sheetName val="XN74"/>
      <sheetName val="XN54"/>
      <sheetName val="XN33"/>
      <sheetName val="NK96"/>
      <sheetName val="XL4Test5"/>
      <sheetName val="tong hop"/>
      <sheetName val="phan tich DG"/>
      <sheetName val="gia vat lieu"/>
      <sheetName val="gia xe may"/>
      <sheetName val="gia nhan cong"/>
      <sheetName val="gtxl-duone(11m)"/>
      <sheetName val="solieu"/>
      <sheetName val="VL"/>
      <sheetName val="PLV"/>
      <sheetName val="Dongia"/>
      <sheetName val="DTCTtaluy"/>
      <sheetName val="KLDGTT&lt;120%"/>
      <sheetName val="PL2"/>
      <sheetName val="DTnen"/>
      <sheetName val="PL"/>
      <sheetName val="TH"/>
      <sheetName val="THKL nghiemthu"/>
      <sheetName val="DTCTtaluy (2)"/>
      <sheetName val="KLDGTT&lt;120% (2)"/>
      <sheetName val="TH (2)"/>
      <sheetName val="xxxxxxxx"/>
      <sheetName val="XXXXXXX0"/>
      <sheetName val="00000000"/>
      <sheetName val="10000000"/>
      <sheetName val="XXXXXXX1"/>
      <sheetName val="20000000"/>
      <sheetName val="30000000"/>
      <sheetName val="C.noTX01"/>
      <sheetName val="Sheet2"/>
      <sheetName val="Chart1"/>
      <sheetName val="T.HopCNo"/>
      <sheetName val="THCNoATrung"/>
      <sheetName val="Sheet6"/>
      <sheetName val="BaocaoC.No2"/>
      <sheetName val="BaocaoC.noHopC.ty"/>
      <sheetName val="THAtraQuy"/>
      <sheetName val="No Ca.N"/>
      <sheetName val="C.tiêt C.ty"/>
      <sheetName val="CN.TCT03"/>
      <sheetName val="CN kho đoi"/>
      <sheetName val="T.Hop CN"/>
      <sheetName val="CTHTchưa TTnộibộ"/>
      <sheetName val="CN2004 Nộp TCT"/>
      <sheetName val="CN TCT04"/>
      <sheetName val="'pmb"/>
      <sheetName val="DTCT"/>
      <sheetName val="B2.3"/>
      <sheetName val="CL XD"/>
      <sheetName val="THop"/>
      <sheetName val="CT"/>
      <sheetName val="TienLuong"/>
      <sheetName val="ChiTiet"/>
      <sheetName val="Don-Gia"/>
      <sheetName val="Nhan-cong"/>
      <sheetName val="May"/>
      <sheetName val="VatLieu"/>
      <sheetName val="Thanh-Toan"/>
      <sheetName val="KLCong"/>
      <sheetName val="Sheet12"/>
      <sheetName val="Sheet13"/>
      <sheetName val="Sheet14"/>
      <sheetName val="Sheet15"/>
      <sheetName val="Sheet16"/>
      <sheetName val="C47-456"/>
      <sheetName val="C46"/>
      <sheetName val="C47-PII"/>
      <sheetName val="Tminh-DT"/>
      <sheetName val="CONG-TDT"/>
      <sheetName val="Cphi-KHAC"/>
      <sheetName val="Du toan (2)"/>
      <sheetName val="Du toan"/>
      <sheetName val="Phan tich vat tu"/>
      <sheetName val="Tong hop vat tu"/>
      <sheetName val="Gia tri vat tu"/>
      <sheetName val="Chenh lech vat tu"/>
      <sheetName val="CLVT_TINH"/>
      <sheetName val="cuoc"/>
      <sheetName val="Du thau"/>
      <sheetName val="Don gia chi tiet"/>
      <sheetName val="THKP_CAU"/>
      <sheetName val="Tu van Thiet ke"/>
      <sheetName val="Tien do thi cong"/>
      <sheetName val="Bia du toan"/>
      <sheetName val="Tro giup"/>
      <sheetName val="CP-TV-CAU"/>
      <sheetName val="Config"/>
      <sheetName val=""/>
      <sheetName val="TH-DTXL-luu"/>
      <sheetName val="dieu-phoi-dat-G1"/>
      <sheetName val="TH-DTXL-G1"/>
      <sheetName val="CPXD-TT-04-G1"/>
      <sheetName val="DTCT-G1"/>
      <sheetName val="PTDG-mat"/>
      <sheetName val="PTDG-nen"/>
      <sheetName val="PTDG-ATGT"/>
      <sheetName val="PTDG-cong"/>
      <sheetName val="DGNCII"/>
      <sheetName val="DGNCIII"/>
      <sheetName val="gvt"/>
      <sheetName val="He-so"/>
      <sheetName val="gia-ca-may"/>
      <sheetName val="40000000"/>
      <sheetName val="50000000"/>
      <sheetName val="60000000"/>
      <sheetName val="70000000"/>
      <sheetName val="80000000"/>
      <sheetName val="90000000"/>
      <sheetName val="Sheet3"/>
      <sheetName val="pt0-1"/>
      <sheetName val="kp0-1"/>
      <sheetName val="0-1"/>
      <sheetName val="pt2-3"/>
      <sheetName val="thkp2-3"/>
      <sheetName val="clvl"/>
      <sheetName val="2-3"/>
      <sheetName val="cl1-2"/>
      <sheetName val="thkp1-2"/>
      <sheetName val="clvl1-2"/>
      <sheetName val="1-2"/>
      <sheetName val="CN kho doi"/>
      <sheetName val="CTHTchua TTn?ib?"/>
      <sheetName val="CN2004 N?p TCT"/>
      <sheetName val="Thuc thanh"/>
      <sheetName val="C.t)êt C.ty"/>
      <sheetName val="["/>
      <sheetName val="tra-vat-lieu"/>
      <sheetName val="T.HDÔ CN"/>
      <sheetName val="MTO REV.0"/>
      <sheetName val="tkkt-ql38-1-g-2"/>
      <sheetName val="DCNCII"/>
      <sheetName val="_x0001_Y_x0000__x0004__x0000__x0000__x0000__x0001_Y_x0000__x0004__x0000__x0000__x0000__x0001_Y_x0000__x0004__x0000__x0000__x0000__x0001_Y_x0000__x0004__x0000__x0000__x0000_"/>
      <sheetName val="_x0001_Y_x0000__x0004__x0000__x0000__x0000__x0001_Y_x0000__x0004__x0000__x0000__x0000__x0001_Y_x0000__x0004__x0000__x0000__x0000_ _x0001_Y_x0000__x0004__x0000__x0000__x0000_"/>
      <sheetName val="_x0001_Y_x0000__x0004__x0000__x0000__x0000_ª_x0001_Y_x0000__x0004__x0000__x0000__x0000_«_x0001_Y_x0000__x0004__x0000__x0000__x0000_¬_x0001_Y_x0000__x0004__x0000__x0000__x0000_"/>
      <sheetName val="_x0001_Y_x0000__x0004__x0000__x0000__x0000_¶_x0001_Y_x0000__x0004__x0000__x0000__x0000_·_x0001_Y_x0000__x0004__x0000__x0000__x0000_¸_x0001_Y_x0000__x0004__x0000__x0000__x0000_"/>
      <sheetName val="_x0001_Y_x0000__x0004__x0000__x0000__x0000_Â_x0001_Y_x0000__x0004__x0000__x0000__x0000_Ã_x0001_Y_x0000__x0004__x0000__x0000__x0000_Ä_x0001_Y_x0000__x0004__x0000__x0000__x0000_"/>
      <sheetName val="TH_DTXL_luu"/>
      <sheetName val="PEDESB"/>
      <sheetName val="[tkkt-ql38-1-g-2.xls_gtxl-cau"/>
      <sheetName val="TN"/>
      <sheetName val="ND"/>
      <sheetName val="chitimc"/>
      <sheetName val="btra"/>
      <sheetName val="dtxl-du_x0000_n_x0000_"/>
      <sheetName val="_x0000__x0004__x0000__x0000__x0000__x0001_Y_x0000__x0004__x0000__x0000__x0000__x0001_Y_x0000__x0004__x0000__x0000__x0000__x0001_Y_x0000__x0004__x0000__x0000__x0000__x0001_"/>
      <sheetName val="_x0000__x0004__x0000__x0000__x0000_¥_x0001_Y_x0000__x0004__x0000__x0000__x0000_¦_x0001_Y_x0000__x0004__x0000__x0000__x0000_§_x0001_Y_x0000__x0004__x0000__x0000__x0000_¨_x0001_"/>
      <sheetName val="_x0000__x0004__x0000__x0000__x0000_±_x0001_Y_x0000__x0004__x0000__x0000__x0000_²_x0001_Y_x0000__x0004__x0000__x0000__x0000_³_x0001_Y_x0000__x0004__x0000__x0000__x0000_´_x0001_"/>
      <sheetName val="_x0000__x0004__x0000__x0000__x0000_½_x0001_Y_x0000__x0004__x0000__x0000__x0000_¾_x0001_Y_x0000__x0004__x0000__x0000__x0000_¿_x0001_Y_x0000__x0004__x0000__x0000__x0000_À_x0001_"/>
      <sheetName val="_x0000__x0004__x0000__x0000__x0000_É_x0001_Y_x0000__x0004__x0000__x0000__x0000_Ê_x0001_Y_x0000__x0004__x0000__x0000__x0000_Ë_x0001_Y_x0000__x0004__x0000__x0000__x0000_Ì_x0001_"/>
      <sheetName val="Tra_bang"/>
      <sheetName val="gtxl-duoîe(11m)"/>
      <sheetName val="_x0001_Y?_x0004_???_x0001_Y?_x0004_???_x0001_Y?_x0004_???_x0001_Y?_x0004_???"/>
      <sheetName val="_x0001_Y?_x0004_???_x0001_Y?_x0004_???_x0001_Y?_x0004_??? _x0001_Y?_x0004_???"/>
      <sheetName val="_x0001_Y?_x0004_???ª_x0001_Y?_x0004_???«_x0001_Y?_x0004_???¬_x0001_Y?_x0004_???"/>
      <sheetName val="_x0001_Y?_x0004_???¶_x0001_Y?_x0004_???·_x0001_Y?_x0004_???¸_x0001_Y?_x0004_???"/>
      <sheetName val="_x0001_Y?_x0004_???Â_x0001_Y?_x0004_???Ã_x0001_Y?_x0004_???Ä_x0001_Y?_x0004_???"/>
      <sheetName val="?_x0004_???_x0001_Y?_x0004_???_x0001_Y?_x0004_???_x0001_Y?_x0004_???_x0001_"/>
      <sheetName val="?_x0004_???¥_x0001_Y?_x0004_???¦_x0001_Y?_x0004_???§_x0001_Y?_x0004_???¨_x0001_"/>
      <sheetName val="?_x0004_???±_x0001_Y?_x0004_???²_x0001_Y?_x0004_???³_x0001_Y?_x0004_???´_x0001_"/>
      <sheetName val="?_x0004_???½_x0001_Y?_x0004_???¾_x0001_Y?_x0004_???¿_x0001_Y?_x0004_???À_x0001_"/>
      <sheetName val="?_x0004_???É_x0001_Y?_x0004_???Ê_x0001_Y?_x0004_???Ë_x0001_Y?_x0004_???Ì_x0001_"/>
      <sheetName val="_x0001_Y"/>
      <sheetName val="gtxl-euone(11m)"/>
      <sheetName val="BANGTRA"/>
      <sheetName val="t02"/>
      <sheetName val="BaoVe"/>
      <sheetName val="Tr Cay"/>
      <sheetName val="T071"/>
      <sheetName val="TRONG CAY T8 (2)"/>
      <sheetName val="T1-05"/>
      <sheetName val="T2-05"/>
      <sheetName val="T3-05"/>
      <sheetName val="T4-05"/>
      <sheetName val="T5-05"/>
      <sheetName val="T6-05"/>
      <sheetName val="T7-05"/>
      <sheetName val="T8-05"/>
      <sheetName val="T9-05"/>
      <sheetName val="T10-05"/>
      <sheetName val="T11-05"/>
      <sheetName val="T12-05"/>
      <sheetName val="_x0001_Y_x0000__x0004__x0000__x0000__x0000_’_x0001_Y_x0000__x0004__x0000__x0000__x0000_“_x0001_Y_x0000__x0004__x0000__x0000__x0000_”_x0001_Y_x0000__x0004__x0000__x0000__x0000_"/>
      <sheetName val="_x0001_Y_x0000__x0004__x0000__x0000__x0000_ž_x0001_Y_x0000__x0004__x0000__x0000__x0000_Ÿ_x0001_Y_x0000__x0004__x0000__x0000__x0000_ _x0001_Y_x0000__x0004__x0000__x0000__x0000_"/>
      <sheetName val="BaocaoC.noHopC."/>
      <sheetName val="dtxl-du"/>
      <sheetName val="dtxl-du?n?"/>
      <sheetName val="CTHTc(u_x0000_ _x0000_T*?ib?"/>
      <sheetName val="CN Tl￸04"/>
      <sheetName val="V@PN"/>
      <sheetName val="KLDG_x0014_T&lt;120% (2)"/>
      <sheetName val="_x0018_XXXXXX0"/>
      <sheetName val="N/ Ca.N"/>
      <sheetName val="CTHTchưa TTn᳙ibộ"/>
      <sheetName val="CN kho ðoi"/>
      <sheetName val="CTHTchýa TTn?ib?"/>
      <sheetName val="MTL$-INTER"/>
      <sheetName val="_x0001_Y_x0000__x0004__x0000__x0000__x0000_?_x0001_Y_x0000__x0004__x0000__x0000__x0000__x0001_Y_x0000__x0004__x0000__x0000__x0000_ _x0001_Y_x0000__x0004__x0000__x0000__x0000_"/>
      <sheetName val="_x0001_Y?_x0004_???’_x0001_Y?_x0004_???“_x0001_Y?_x0004_???”_x0001_Y?_x0004_???"/>
      <sheetName val="_x0001_Y?_x0004_???ž_x0001_Y?_x0004_???Ÿ_x0001_Y?_x0004_??? _x0001_Y?_x0004_???"/>
      <sheetName val="VL????????"/>
      <sheetName val="DG "/>
      <sheetName val="1-2_x0000__x0000__x0000__x0000__x0000__x0000__x0000__x0000__x0000__x0000__x0000_냼η_x0000__x0004__x0000__x0000__x0000__x0000__x0000__x0000_钌έ_x0000__x0000__x0000__x0000__x0000_"/>
      <sheetName val="_x0001_Y_x0000__x0004__x0000__x0001_Y_x0000__x0004__x0000__x0001_Y_x0000__x0004__x0000__x0001_Y_x0000__x0004__x0000__x0001_Y_x0000__x0004__x0000__x0001_"/>
      <sheetName val="_x0001_Y_x0000__x0004__x0000__x0001_Y_x0000__x0004__x0000__x0001_Y_x0000__x0004__x0000_ _x0001_Y_x0000__x0004__x0000_¡_x0001_Y_x0000__x0004__x0000_¢_x0001_"/>
      <sheetName val="_x0001_Y_x0000__x0004__x0000_ª_x0001_Y_x0000__x0004__x0000_«_x0001_Y_x0000__x0004__x0000_¬_x0001_Y_x0000__x0004__x0000_­_x0001_Y_x0000__x0004__x0000_®_x0001_"/>
      <sheetName val="_x0001_Y_x0000__x0004__x0000_¶_x0001_Y_x0000__x0004__x0000_·_x0001_Y_x0000__x0004__x0000_¸_x0001_Y_x0000__x0004__x0000_¹_x0001_Y_x0000__x0004__x0000_º_x0001_"/>
      <sheetName val="_x0001_Y_x0000__x0004__x0000_Â_x0001_Y_x0000__x0004__x0000_Ã_x0001_Y_x0000__x0004__x0000_Ä_x0001_Y_x0000__x0004__x0000_Å_x0001_Y_x0000__x0004__x0000_Æ_x0001_"/>
      <sheetName val="DTCTtÑuy"/>
      <sheetName val="_pmb"/>
      <sheetName val="_x0001_Y?_x0004_?_x0001_Y?_x0004_?_x0001_Y?_x0004_?_x0001_Y?_x0004_?_x0001_Y?_x0004_?_x0001_"/>
      <sheetName val="_x0001_Y?_x0004_?_x0001_Y?_x0004_?_x0001_Y?_x0004_? _x0001_Y?_x0004_?¡_x0001_Y?_x0004_?¢_x0001_"/>
      <sheetName val="_x0001_Y?_x0004_?ª_x0001_Y?_x0004_?«_x0001_Y?_x0004_?¬_x0001_Y?_x0004_?­_x0001_Y?_x0004_?®_x0001_"/>
      <sheetName val="_x0001_Y?_x0004_?¶_x0001_Y?_x0004_?·_x0001_Y?_x0004_?¸_x0001_Y?_x0004_?¹_x0001_Y?_x0004_?º_x0001_"/>
      <sheetName val="_x0001_Y?_x0004_?Â_x0001_Y?_x0004_?Ã_x0001_Y?_x0004_?Ä_x0001_Y?_x0004_?Å_x0001_Y?_x0004_?Æ_x0001_"/>
      <sheetName val="TSO_CHUNG"/>
      <sheetName val="ATM"/>
      <sheetName val="BCA"/>
      <sheetName val="Anca"/>
      <sheetName val="TT Luong"/>
      <sheetName val="TTATM"/>
      <sheetName val="Duyet"/>
      <sheetName val="giႀ￸nhan cong"/>
      <sheetName val="_"/>
      <sheetName val="CTHTchua TTn_ib_"/>
      <sheetName val="CN2004 N_p TCT"/>
      <sheetName val="CTHTchýa TTn_ib_"/>
      <sheetName val="CTHTc(u"/>
      <sheetName val="THKL_nghiemthu"/>
      <sheetName val="DTCTtaluy_(2)"/>
      <sheetName val="KLDGTT&lt;120%_(2)"/>
      <sheetName val="TH_(2)"/>
      <sheetName val="tong_hop"/>
      <sheetName val="phan_tich_DG"/>
      <sheetName val="gia_vat_lieu"/>
      <sheetName val="gia_xe_may"/>
      <sheetName val="gia_nhan_cong"/>
      <sheetName val="C_noTX01"/>
      <sheetName val="T_HopCNo"/>
      <sheetName val="BaocaoC_No2"/>
      <sheetName val="BaocaoC_noHopC_ty"/>
      <sheetName val="No_Ca_N"/>
      <sheetName val="C_tiêt_C_ty"/>
      <sheetName val="CN_TCT03"/>
      <sheetName val="CN_kho_đoi"/>
      <sheetName val="T_Hop_CN"/>
      <sheetName val="CTHTchưa_TTnộibộ"/>
      <sheetName val="CN2004_Nộp_TCT"/>
      <sheetName val="CN_TCT04"/>
      <sheetName val="B2_3"/>
      <sheetName val="CL_XD"/>
      <sheetName val="Du_toan_(2)"/>
      <sheetName val="Du_toan"/>
      <sheetName val="Phan_tich_vat_tu"/>
      <sheetName val="Tong_hop_vat_tu"/>
      <sheetName val="Gia_tri_vat_tu"/>
      <sheetName val="Chenh_lech_vat_tu"/>
      <sheetName val="Du_thau"/>
      <sheetName val="Don_gia_chi_tiet"/>
      <sheetName val="Tu_van_Thiet_ke"/>
      <sheetName val="Tien_do_thi_cong"/>
      <sheetName val="Bia_du_toan"/>
      <sheetName val="Tro_giup"/>
      <sheetName val="C_t)êt_C_ty"/>
      <sheetName val="Thuc_thanh"/>
      <sheetName val="YYYYYYYYYYY"/>
      <sheetName val="YYY Y¡Y¢Y£Y¤Y¥Y¦Y§Y¨"/>
      <sheetName val="YªY«Y¬Y­Y®Y¯Y°Y±Y²Y³Y´"/>
      <sheetName val="Y¶Y·Y¸Y¹YºY»Y¼Y½Y¾Y¿YÀ"/>
      <sheetName val="YÂYÃYÄYÅYÆYÇYÈYÉYÊYËYÌ"/>
      <sheetName val="Truot_nen"/>
      <sheetName val="VapLieu"/>
      <sheetName val="Tong KLBS"/>
      <sheetName val="7_x0010_000000"/>
      <sheetName val="CN Tl?04"/>
      <sheetName val="thdt"/>
      <sheetName val="ptvl0-1"/>
      <sheetName val="ptvl4-5"/>
      <sheetName val="4-5"/>
      <sheetName val="ptvl3-4"/>
      <sheetName val="3-4"/>
      <sheetName val="ptvl2-3"/>
      <sheetName val="vlcong"/>
      <sheetName val="ptvl1-2"/>
      <sheetName val="CTHTc(u? ?T*?ib?"/>
      <sheetName val="_x0004_?_x0001_Y?_x0004_?_x0001_Y?_x0004_?_x0001_Y?_x0004_?_x0001_"/>
      <sheetName val="_x0004_?¥_x0001_Y?_x0004_?¦_x0001_Y?_x0004_?§_x0001_Y?_x0004_?¨_x0001_"/>
      <sheetName val="_x0004_?±_x0001_Y?_x0004_?²_x0001_Y?_x0004_?³_x0001_Y?_x0004_?´_x0001_"/>
      <sheetName val="_x0004_?½_x0001_Y?_x0004_?¾_x0001_Y?_x0004_?¿_x0001_Y?_x0004_?À_x0001_"/>
      <sheetName val="_x0004_?É_x0001_Y?_x0004_?Ê_x0001_Y?_x0004_?Ë_x0001_Y?_x0004_?Ì_x0001_"/>
      <sheetName val="CTHTc(u? T*?ib?"/>
      <sheetName val="_x0001_Y?_x0004_????_x0001_Y?_x0004_???_x0001_Y?_x0004_??? _x0001_Y?_x0004_???"/>
      <sheetName val="_x0000__x0004__x0000__x0000__x0000_™_x0001_Y_x0000__x0004__x0000__x0000__x0000_š_x0001_Y_x0000__x0004__x0000__x0000__x0000_›_x0001_Y_x0000__x0004__x0000__x0000__x0000_œ_x0001_"/>
      <sheetName val="_x0001_Y_x0000__x0004__x0000_’_x0001_Y_x0000__x0004__x0000_“_x0001_Y_x0000__x0004__x0000_”_x0001_Y_x0000__x0004__x0000_•_x0001_Y_x0000__x0004__x0000_–_x0001_"/>
      <sheetName val="_x0001_Y_x0000__x0004__x0000_ž_x0001_Y_x0000__x0004__x0000_Ÿ_x0001_Y_x0000__x0004__x0000_ _x0001_Y_x0000__x0004__x0000_¡_x0001_Y_x0000__x0004__x0000_¢_x0001_"/>
      <sheetName val="_x0001_Y_x0000__x0004__x0000_¶_x0001_Y_x0004__x0000_·_x0001_Y_x0000__x0004__x0000_¸_x0001_Y_x0000__x0004__x0000_¹_x0001_Y_x0000__x0004__x0000_º_x0001_Y"/>
      <sheetName val="nhan cong"/>
      <sheetName val="_x0001_Y?_x0004_?Â_x0001_Y?_x0004_?Ã_x0001_Y?_x0004_?Ä_x0001_Y?_x0004_?Å_x0001_Y?_x0004_Æ_x0001_"/>
      <sheetName val="_x0001_Y__x0004_____x0001_Y__x0004_____x0001_Y__x0004_____x0001_Y__x0004____"/>
      <sheetName val="_x0001_Y__x0004_____x0001_Y__x0004_____x0001_Y__x0004____ _x0001_Y__x0004____"/>
      <sheetName val="_x0001_Y__x0004____ª_x0001_Y__x0004____«_x0001_Y__x0004____¬_x0001_Y__x0004____"/>
      <sheetName val="_x0001_Y__x0004____¶_x0001_Y__x0004____·_x0001_Y__x0004____¸_x0001_Y__x0004____"/>
      <sheetName val="_x0001_Y__x0004____Â_x0001_Y__x0004____Ã_x0001_Y__x0004____Ä_x0001_Y__x0004____"/>
      <sheetName val="dtxl-du_n_"/>
      <sheetName val="_x0001_Y__x0004___x0001_Y__x0004___x0001_Y__x0004___x0001_Y__x0004___x0001_Y__x0004___x0001_"/>
      <sheetName val="_x0001_Y__x0004___x0001_Y__x0004___x0001_Y__x0004__ _x0001_Y__x0004__¡_x0001_Y__x0004__¢_x0001_"/>
      <sheetName val="_x0001_Y__x0004__ª_x0001_Y__x0004__«_x0001_Y__x0004__¬_x0001_Y__x0004__­_x0001_Y__x0004__®_x0001_"/>
      <sheetName val="_x0001_Y__x0004__¶_x0001_Y__x0004__·_x0001_Y__x0004__¸_x0001_Y__x0004__¹_x0001_Y__x0004__º_x0001_"/>
      <sheetName val="_x0001_Y__x0004__Â_x0001_Y__x0004__Ã_x0001_Y__x0004__Ä_x0001_Y__x0004__Å_x0001_Y__x0004_Æ_x0001_"/>
      <sheetName val="_x0000__x0004__x0000__x0000__x0000_½_x0001_Y_x0000__x0004__x0000__x0000__x0000_¾_x0001_Y_x0000__x0004__x0000__x0000_¿_x0001_Y_x0000__x0004__x0000__x0000__x0000_À_x0001_"/>
      <sheetName val="__x0004_____x0001_Y__x0004_____x0001_Y__x0004_____x0001_Y__x0004_____x0001_"/>
      <sheetName val="__x0004____¥_x0001_Y__x0004____¦_x0001_Y__x0004____§_x0001_Y__x0004____¨_x0001_"/>
      <sheetName val="__x0004____±_x0001_Y__x0004____²_x0001_Y__x0004____³_x0001_Y__x0004____´_x0001_"/>
      <sheetName val="__x0004____½_x0001_Y__x0004____¾_x0001_Y__x0004____¿_x0001_Y__x0004____À_x0001_"/>
      <sheetName val="__x0004____É_x0001_Y__x0004____Ê_x0001_Y__x0004____Ë_x0001_Y__x0004____Ì_x0001_"/>
      <sheetName val="N_ Ca.N"/>
      <sheetName val="ctTBA"/>
      <sheetName val="_x0001_Y__x0004____’_x0001_Y__x0004____“_x0001_Y__x0004____”_x0001_Y__x0004____"/>
      <sheetName val="_x0001_Y__x0004____ž_x0001_Y__x0004____Ÿ_x0001_Y__x0004____ _x0001_Y__x0004____"/>
      <sheetName val="Box-Girder"/>
      <sheetName val="_x0001_Y?_x0004_?¶_x0001_Y_x0004_?·_x0001_Y?_x0004_?¸_x0001_Y?_x0004_?¹_x0001_Y?_x0004_?º_x0001_Y"/>
      <sheetName val="_x0001_Y?_x0004_?ª_x0001_Y?_x0004_?«_x0001_Y?_x0004_?¬_x0001_Y?_x0004_?­_x0001_Y_x0004_?®_x0001_"/>
      <sheetName val="_x0001_Y?_x0004_?’_x0001_Y?_x0004_?“_x0001_Y?_x0004_?”_x0001_Y?_x0004_?•_x0001_Y?_x0004_?–_x0001_"/>
      <sheetName val="_x0001_Y?_x0004_?ž_x0001_Y?_x0004_?Ÿ_x0001_Y?_x0004_? _x0001_Y?_x0004_?¡_x0001_Y?_x0004_?¢_x0001_"/>
      <sheetName val="?_x0004_???™_x0001_Y?_x0004_???š_x0001_Y?_x0004_???›_x0001_Y?_x0004_???œ_x0001_"/>
      <sheetName val="뉃_x0000_Tchưa TTnộibộ"/>
      <sheetName val="Shmet2"/>
      <sheetName val="\.HopCNo"/>
      <sheetName val="T_HDÔ_CN"/>
      <sheetName val="_x0001_Y__x0004______x0001_Y__x0004_____x0001_Y__x0004____ _x0001_Y__x0004____"/>
      <sheetName val="CTHTc(u_ _T__ib_"/>
      <sheetName val="Tien do thi²_x0000__x0000_g"/>
      <sheetName val="tkku-ql38-1-g-2"/>
      <sheetName val="CN_kho_doi"/>
      <sheetName val="CTHTchua_TTn?ib?"/>
      <sheetName val="CN2004_N?p_TCT"/>
      <sheetName val="_x0001_Y_x0000__x0004__x0000__x0000__x0000_?_x0001_Y_x0000__x0004__x0000__x0000__x0000_Ÿ_x0001_Y_x0000__x0004__x0000__x0000__x0000_ _x0001_Y_x0000__x0004__x0000__x0000__x0000_"/>
      <sheetName val="Y’Y“Y”Y•Y–Y—Y˜Y™YšY›Yœ"/>
      <sheetName val="YžYŸY Y¡Y¢Y£Y¤Y¥Y¦Y§Y¨"/>
      <sheetName val="_x0004_?™_x0001_Y?_x0004_?š_x0001_Y?_x0004_?›_x0001_Y?_x0004_?œ_x0001_"/>
      <sheetName val="_x0001_Y?_x0004_????_x0001_Y?_x0004_???Ÿ_x0001_Y?_x0004_??? _x0001_Y?_x0004_???"/>
      <sheetName val="MTO REV.2(ARMOR)"/>
      <sheetName val="TH_x000d_DTXL-luu"/>
      <sheetName val="CPXD-TT-04-G_x0011_"/>
      <sheetName val="DTCT_x000d_G1"/>
      <sheetName val="1-2???????????냼η?_x0004_??????钌έ?????"/>
      <sheetName val="Dữ liệu"/>
      <sheetName val="Khối lượng"/>
      <sheetName val="Dự toán"/>
      <sheetName val="Vật tư"/>
      <sheetName val="Phân tích"/>
      <sheetName val="&lt;Phân tích&gt;"/>
      <sheetName val="Kinh phí"/>
      <sheetName val="Thuyết minh"/>
      <sheetName val="Bìa HS"/>
      <sheetName val="Tiến độ"/>
      <sheetName val="t-ql38-1-g-2.xls][_x0000__x0000__x0000__x0000__x0000__x0000__x0000__x0000__x0000__x0000__x0000_??"/>
      <sheetName val="VL________"/>
      <sheetName val="gi??nhan cong"/>
      <sheetName val="heso"/>
      <sheetName val="_x0000__x0004__x0000__x0000__x0000__x0001_Y_x0000__x0004__x0000__x0000__x0000_?_x0001_Y_x0000__x0004__x0000__x0000__x0000__x0001_Y_x0000__x0004__x0000__x0000__x0000__x0001_"/>
      <sheetName val="_x0001_Y__x0004__Â_x0001_Y__x0004__Ã_x0001_Y__x0004__Ä_x0001_Y__x0004__Å_x0001_Y__x0004__Æ_x0001_"/>
      <sheetName val="뉃"/>
      <sheetName val="TH_x000a_DTXL-luu"/>
      <sheetName val="DTCT_x000a_G1"/>
      <sheetName val="Thanh,Toan"/>
      <sheetName val="Sheet03"/>
      <sheetName val="gia x_x0000__x0000__x0000__x0000__x0000_"/>
      <sheetName val="_x0001_Y_x0000__x0004__x0000__x0000__x0000_Â_x0001_X_x0000__x0004__x0000__x0000__x0000_Ã_x0001_Y_x0000__x0004__x0000__x0000__x0000_Ä_x0001_Y_x0000__x0004__x0000__x0000__x0000_"/>
      <sheetName val="BTHTchua TTn?ib?"/>
      <sheetName val="뉃?Tchưa TTnộibộ"/>
      <sheetName val="BaocanC.No2"/>
      <sheetName val="?_x0004_???½_x0001_Y?_x0004_???¾_x0001_Y?_x0004_??¿_x0001_Y?_x0004_???À_x0001_"/>
      <sheetName val="Tien do thi²??g"/>
      <sheetName val="Congty_x0000__x0000__x0000__x0000__x0000__x0000__x0000__x0000__x0000__x0000_ _x0000_좤ϭ_x0000__x0004__x0000__x0000__x0000__x0000__x0000__x0000_ꃰϭ"/>
      <sheetName val="90100000"/>
      <sheetName val="1-2___________냼η__x0004_______钌έ_____"/>
      <sheetName val="_tkkt-ql38-1-g-2.xls_gtxl-cau"/>
      <sheetName val="CN Tl_04"/>
      <sheetName val="_x0001_Y__x0004__¶_x0001_Y_x0004__·_x0001_Y__x0004__¸_x0001_Y__x0004__¹_x0001_Y__x0004__º_x0001_Y"/>
      <sheetName val="_x0001_Y__x0004__ª_x0001_Y__x0004__«_x0001_Y__x0004__¬_x0001_Y__x0004__­_x0001_Y_x0004__®_x0001_"/>
      <sheetName val="Soil"/>
      <sheetName val="tra-vau-lieu"/>
      <sheetName val="TH_DTXL-luu"/>
      <sheetName val="DTCT_G1"/>
      <sheetName val="ptvt"/>
      <sheetName val="MTO_REV_0"/>
      <sheetName val="?_x0000_?Tchua TTn?ib?"/>
      <sheetName val="LEGEND"/>
      <sheetName val="t-ql38-1-g-2.xls][?????????????"/>
      <sheetName val="_x0000__x0004__x0000__x0000__x0000__x0001_Y_x0000__x0004__x0000__x0000__x0000__x0001_Y_x0000__x0004__x0000__x0000__x0000__x0001_࡙_x0000__x0004__x0000__x0000__x0000__x0001_"/>
      <sheetName val="[tkkt-ql38-1-g-2.xls][tkkt-ql38"/>
      <sheetName val="1-2_x0000_냼η_x0000__x0004__x0000_钌έ_x0000_넬η_x0000__x0000__x0016_[tkkt-ql38-1-"/>
      <sheetName val="_x0001_Y?_x0004_???_x0001_Y?_x0004_???_x0001_Y?_x0004_???_x0001_࡙?_x0004_???"/>
      <sheetName val="Congty?????????? ?좤ϭ?_x0004_??????ꃰϭ"/>
      <sheetName val="gia x?????"/>
      <sheetName val="1-2?냼η?_x0004_?钌έ?넬η??_x0016_[tkkt-ql38-1-"/>
      <sheetName val="[tkkt-ql38-1-g-2.xls]N/ Ca.N"/>
      <sheetName val="[tkkt-ql38-1-g-2.xls]\.HopCNo"/>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sheetData sheetId="46"/>
      <sheetData sheetId="47"/>
      <sheetData sheetId="48"/>
      <sheetData sheetId="49"/>
      <sheetData sheetId="50"/>
      <sheetData sheetId="51"/>
      <sheetData sheetId="52"/>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sheetData sheetId="148"/>
      <sheetData sheetId="149" refreshError="1"/>
      <sheetData sheetId="150"/>
      <sheetData sheetId="151"/>
      <sheetData sheetId="152" refreshError="1"/>
      <sheetData sheetId="153" refreshError="1"/>
      <sheetData sheetId="154" refreshError="1"/>
      <sheetData sheetId="155" refreshError="1"/>
      <sheetData sheetId="156" refreshError="1"/>
      <sheetData sheetId="157" refreshError="1"/>
      <sheetData sheetId="158" refreshError="1"/>
      <sheetData sheetId="159"/>
      <sheetData sheetId="160" refreshError="1"/>
      <sheetData sheetId="161"/>
      <sheetData sheetId="162" refreshError="1"/>
      <sheetData sheetId="163" refreshError="1"/>
      <sheetData sheetId="164" refreshError="1"/>
      <sheetData sheetId="165" refreshError="1"/>
      <sheetData sheetId="166"/>
      <sheetData sheetId="167" refreshError="1"/>
      <sheetData sheetId="168" refreshError="1"/>
      <sheetData sheetId="169" refreshError="1"/>
      <sheetData sheetId="170" refreshError="1"/>
      <sheetData sheetId="171" refreshError="1"/>
      <sheetData sheetId="172" refreshError="1"/>
      <sheetData sheetId="173"/>
      <sheetData sheetId="174" refreshError="1"/>
      <sheetData sheetId="175" refreshError="1"/>
      <sheetData sheetId="176" refreshError="1"/>
      <sheetData sheetId="177" refreshError="1"/>
      <sheetData sheetId="178" refreshError="1"/>
      <sheetData sheetId="179"/>
      <sheetData sheetId="180"/>
      <sheetData sheetId="181"/>
      <sheetData sheetId="182"/>
      <sheetData sheetId="183"/>
      <sheetData sheetId="184" refreshError="1"/>
      <sheetData sheetId="185"/>
      <sheetData sheetId="186" refreshError="1"/>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refreshError="1"/>
      <sheetData sheetId="205" refreshError="1"/>
      <sheetData sheetId="206"/>
      <sheetData sheetId="207" refreshError="1"/>
      <sheetData sheetId="208"/>
      <sheetData sheetId="209" refreshError="1"/>
      <sheetData sheetId="210"/>
      <sheetData sheetId="211"/>
      <sheetData sheetId="212"/>
      <sheetData sheetId="213"/>
      <sheetData sheetId="214"/>
      <sheetData sheetId="215"/>
      <sheetData sheetId="216" refreshError="1"/>
      <sheetData sheetId="217" refreshError="1"/>
      <sheetData sheetId="218" refreshError="1"/>
      <sheetData sheetId="219" refreshError="1"/>
      <sheetData sheetId="220"/>
      <sheetData sheetId="221"/>
      <sheetData sheetId="222"/>
      <sheetData sheetId="223" refreshError="1"/>
      <sheetData sheetId="224" refreshError="1"/>
      <sheetData sheetId="225" refreshError="1"/>
      <sheetData sheetId="226" refreshError="1"/>
      <sheetData sheetId="227" refreshError="1"/>
      <sheetData sheetId="228" refreshError="1"/>
      <sheetData sheetId="229" refreshError="1"/>
      <sheetData sheetId="230"/>
      <sheetData sheetId="231" refreshError="1"/>
      <sheetData sheetId="232"/>
      <sheetData sheetId="233"/>
      <sheetData sheetId="234"/>
      <sheetData sheetId="235"/>
      <sheetData sheetId="236"/>
      <sheetData sheetId="237" refreshError="1"/>
      <sheetData sheetId="238"/>
      <sheetData sheetId="239"/>
      <sheetData sheetId="240"/>
      <sheetData sheetId="241"/>
      <sheetData sheetId="242"/>
      <sheetData sheetId="243"/>
      <sheetData sheetId="244"/>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sheetData sheetId="294" refreshError="1"/>
      <sheetData sheetId="295" refreshError="1"/>
      <sheetData sheetId="296" refreshError="1"/>
      <sheetData sheetId="297"/>
      <sheetData sheetId="298"/>
      <sheetData sheetId="299"/>
      <sheetData sheetId="300"/>
      <sheetData sheetId="301"/>
      <sheetData sheetId="302"/>
      <sheetData sheetId="303"/>
      <sheetData sheetId="304"/>
      <sheetData sheetId="305"/>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sheetData sheetId="316" refreshError="1"/>
      <sheetData sheetId="317" refreshError="1"/>
      <sheetData sheetId="318" refreshError="1"/>
      <sheetData sheetId="319" refreshError="1"/>
      <sheetData sheetId="320" refreshError="1"/>
      <sheetData sheetId="321" refreshError="1"/>
      <sheetData sheetId="322"/>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sheetData sheetId="334"/>
      <sheetData sheetId="335"/>
      <sheetData sheetId="336"/>
      <sheetData sheetId="337" refreshError="1"/>
      <sheetData sheetId="338" refreshError="1"/>
      <sheetData sheetId="339" refreshError="1"/>
      <sheetData sheetId="340"/>
      <sheetData sheetId="341"/>
      <sheetData sheetId="342" refreshError="1"/>
      <sheetData sheetId="343"/>
      <sheetData sheetId="344" refreshError="1"/>
      <sheetData sheetId="345" refreshError="1"/>
      <sheetData sheetId="346" refreshError="1"/>
      <sheetData sheetId="347" refreshError="1"/>
      <sheetData sheetId="348" refreshError="1"/>
      <sheetData sheetId="349" refreshError="1"/>
      <sheetData sheetId="350"/>
      <sheetData sheetId="351"/>
      <sheetData sheetId="352"/>
      <sheetData sheetId="353" refreshError="1"/>
      <sheetData sheetId="354"/>
      <sheetData sheetId="355" refreshError="1"/>
      <sheetData sheetId="356"/>
      <sheetData sheetId="357"/>
      <sheetData sheetId="358"/>
      <sheetData sheetId="359"/>
      <sheetData sheetId="360"/>
      <sheetData sheetId="361"/>
      <sheetData sheetId="362" refreshError="1"/>
      <sheetData sheetId="363" refreshError="1"/>
      <sheetData sheetId="364" refreshError="1"/>
      <sheetData sheetId="365" refreshError="1"/>
      <sheetData sheetId="366" refreshError="1"/>
      <sheetData sheetId="367" refreshError="1"/>
      <sheetData sheetId="368"/>
      <sheetData sheetId="369"/>
      <sheetData sheetId="370"/>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sheetData sheetId="384"/>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sheetData sheetId="413"/>
      <sheetData sheetId="414" refreshError="1"/>
      <sheetData sheetId="415" refreshError="1"/>
      <sheetData sheetId="416" refreshError="1"/>
      <sheetData sheetId="417" refreshError="1"/>
      <sheetData sheetId="418"/>
      <sheetData sheetId="419" refreshError="1"/>
      <sheetData sheetId="42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put"/>
      <sheetName val="Earth Pres."/>
      <sheetName val="Load Com."/>
      <sheetName val="Noi Luc"/>
      <sheetName val="Pile Cap.-Po"/>
      <sheetName val="Pile Cap. - Pv"/>
      <sheetName val="XL4Poppy"/>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B-B"/>
      <sheetName val="C-C"/>
      <sheetName val="D-D"/>
      <sheetName val="E-E"/>
      <sheetName val="F-F(2)"/>
      <sheetName val="F-F(3)"/>
      <sheetName val="G-G(3)"/>
      <sheetName val="B_B"/>
      <sheetName val="C_C"/>
      <sheetName val="D_D"/>
      <sheetName val="[Abutment.XLS_x001d_G-G(3)"/>
      <sheetName val="Sheet1"/>
      <sheetName val="THDT"/>
      <sheetName val="DTHMCT"/>
      <sheetName val="dpd"/>
      <sheetName val="DGXD_dg"/>
      <sheetName val="Cau CAMAU"/>
      <sheetName val="Cau DINHHOA"/>
      <sheetName val="Cau KIMMY"/>
      <sheetName val="DGvua"/>
      <sheetName val="DGdg"/>
      <sheetName val="DGcau.cong"/>
      <sheetName val="VL"/>
      <sheetName val="NC"/>
      <sheetName val="May"/>
      <sheetName val="Data"/>
      <sheetName val="KLcau"/>
      <sheetName val="00000000"/>
      <sheetName val="13.BANG CT"/>
      <sheetName val="14.MMUS GIUA NHIP"/>
      <sheetName val="4.HSPBngang"/>
      <sheetName val="6.Tinh tai"/>
      <sheetName val="2 NSl"/>
      <sheetName val="17.US CHU tho a_b"/>
      <sheetName val="15.MMUS GOI"/>
      <sheetName val="5.BANG I"/>
      <sheetName val="Ge"/>
      <sheetName val="ComA-A"/>
      <sheetName val="A-A"/>
      <sheetName val="So lieu chung"/>
      <sheetName val="Xuly Data"/>
      <sheetName val="_Abutment.XLS_x001d_G-G(3)"/>
      <sheetName val="THPDMoi  (2)"/>
      <sheetName val="gtrinh"/>
      <sheetName val="TONG HOP VL-NC"/>
      <sheetName val="lam-moi"/>
      <sheetName val="dongia (2)"/>
      <sheetName val="chitiet"/>
      <sheetName val="TONGKE3p "/>
      <sheetName val="TH VL, NC, DDHT Thanhphuoc"/>
      <sheetName val="#REF"/>
      <sheetName val="DONGIA"/>
      <sheetName val="Don gia"/>
      <sheetName val="DG"/>
      <sheetName val="giathanh1"/>
      <sheetName val="t-h HA THE"/>
      <sheetName val="TNHCHINH"/>
      <sheetName val="CHITIET VL-NC"/>
      <sheetName val="thao-go"/>
      <sheetName val="TH XL"/>
      <sheetName val="CHITIET VL-NC-TT -1p"/>
      <sheetName val="Tiepdia"/>
      <sheetName val="TONGKE-HT"/>
      <sheetName val="TDTKP"/>
      <sheetName val="VCV-BE-TONG"/>
      <sheetName val="DO AM DT"/>
      <sheetName val="Load1"/>
      <sheetName val="FD"/>
      <sheetName val="GI"/>
      <sheetName val="EE (3)"/>
      <sheetName val="PAVEMENT"/>
      <sheetName val="TRAFFIC"/>
      <sheetName val="[Abutment_XLSG-G(3)"/>
      <sheetName val="Cau_CAMAU"/>
      <sheetName val="Cau_DINHHOA"/>
      <sheetName val="Cau_KIMMY"/>
      <sheetName val="DGcau_cong"/>
      <sheetName val="#REF!#REF!-B"/>
      <sheetName val="_Abutment_XLSG-G(3)"/>
      <sheetName val="gvl"/>
      <sheetName val="Lç khoan LK1"/>
      <sheetName val="BDON"/>
      <sheetName val="Loading"/>
      <sheetName val="IBASE"/>
      <sheetName val="Check C"/>
      <sheetName val="Reference"/>
      <sheetName val="Input"/>
      <sheetName val="BAOGIATHANG"/>
      <sheetName val="DAODAT"/>
      <sheetName val="vanchuyen TC"/>
      <sheetName val="GiaVL"/>
      <sheetName val="Solieu"/>
      <sheetName val="congtronD75 (tc-tc)"/>
      <sheetName val="F-F(Ȳ)"/>
      <sheetName val="Abutment"/>
      <sheetName val="UP"/>
      <sheetName val="jobhist"/>
      <sheetName val="BOQ건축"/>
      <sheetName val="공사진행"/>
      <sheetName val="2 NSl_x0000_ĥ_x0000__x0000__x0000__x0000__x0000__x0000__x0000__x0000_ _x0000__x0000__x0000_⛬Ė_x0000__x0000_ _x0000_瀐_x0004__x001f_["/>
      <sheetName val="VL,NC"/>
      <sheetName val="MTL$-INTER"/>
      <sheetName val="luong06"/>
      <sheetName val="CVT"/>
      <sheetName val="Sum of Cost"/>
      <sheetName val="Staff Chart"/>
      <sheetName val="Furnitures"/>
      <sheetName val="Project Management"/>
      <sheetName val="2 NSl?ĥ???????? ???⛬Ė?? ?瀐_x0004__x001f_["/>
      <sheetName val="L� khoan LK1"/>
      <sheetName val="LoaiDay"/>
      <sheetName val="M 67"/>
      <sheetName val=""/>
      <sheetName val="General2"/>
      <sheetName val="XL4Poppy"/>
      <sheetName val="B-C"/>
      <sheetName val="VCV-BE-TONE"/>
      <sheetName val="Analy3is"/>
      <sheetName val="VLXDHA"/>
      <sheetName val="VLXDT"/>
      <sheetName val="VLXDTA"/>
      <sheetName val="control"/>
      <sheetName val="[Abutment.XLS_x005f_x001d_G-G(3)"/>
      <sheetName val="Names"/>
      <sheetName val="F-F(?)"/>
      <sheetName val="NEW-PANEL"/>
      <sheetName val="_Abutment.XLS_x005f_x001d_G-G(3)"/>
      <sheetName val="NGUON"/>
      <sheetName val="Reference Data"/>
      <sheetName val="Sheet2"/>
      <sheetName val="Bảng giá"/>
      <sheetName val="F-F(_)"/>
      <sheetName val="_Abutment.XLS_x005f_x005f_x005f_x001d_G-G(3"/>
      <sheetName val="SPL4-TOTAL"/>
      <sheetName val="Temp"/>
      <sheetName val="2 NSl_ĥ________ ___⛬Ė__ _瀐_x0004__x001f__"/>
      <sheetName val="BOQ??"/>
      <sheetName val="????"/>
      <sheetName val="32.9-(419)"/>
      <sheetName val="CT35"/>
      <sheetName val="2 NSl_x0000_h_x0000__x0000__x0000__x0000__x0000__x0000__x0000__x0000_ _x0000__x0000__x0000_?E_x0000__x0000_ _x0000_?_x0004__x001f_["/>
      <sheetName val="_x0000_?h_x0000__x0000__x0000__x0000__x0000__x0000__x0000__x0000_?h_x0000__x0000_-_x0000__x0000__x0000__x0000__x0000__x0000__x0000__x0000__x0000__x0000__x0000__x0000__x0000__x0000__x0000_"/>
      <sheetName val="L? khoan LK1"/>
      <sheetName val="Options"/>
      <sheetName val="BOQ__"/>
      <sheetName val="____"/>
      <sheetName val="So_lieu_chung"/>
      <sheetName val="13_BANG_CT"/>
      <sheetName val="14_MMUS_GIUA_NHIP"/>
      <sheetName val="4_HSPBngang"/>
      <sheetName val="6_Tinh_tai"/>
      <sheetName val="2_NSl"/>
      <sheetName val="17_US_CHU_tho_a_b"/>
      <sheetName val="15_MMUS_GOI"/>
      <sheetName val="5_BANG_I"/>
      <sheetName val="Xuly_Data"/>
      <sheetName val="EE_(3)"/>
      <sheetName val="DO_AM_DT"/>
    </sheetNames>
    <sheetDataSet>
      <sheetData sheetId="0" refreshError="1">
        <row r="45">
          <cell r="I45">
            <v>7.0000000000000007E-2</v>
          </cell>
        </row>
      </sheetData>
      <sheetData sheetId="1" refreshError="1">
        <row r="45">
          <cell r="I45">
            <v>7.0000000000000007E-2</v>
          </cell>
        </row>
        <row r="59">
          <cell r="F59">
            <v>2167.9638256212133</v>
          </cell>
        </row>
        <row r="65">
          <cell r="B65">
            <v>10</v>
          </cell>
          <cell r="C65">
            <v>13</v>
          </cell>
          <cell r="D65">
            <v>16</v>
          </cell>
          <cell r="E65">
            <v>19</v>
          </cell>
          <cell r="F65">
            <v>22</v>
          </cell>
          <cell r="G65">
            <v>25</v>
          </cell>
          <cell r="H65">
            <v>29</v>
          </cell>
          <cell r="I65">
            <v>32</v>
          </cell>
          <cell r="J65">
            <v>35</v>
          </cell>
        </row>
        <row r="66">
          <cell r="B66">
            <v>71</v>
          </cell>
          <cell r="C66">
            <v>127</v>
          </cell>
          <cell r="D66">
            <v>198</v>
          </cell>
          <cell r="E66">
            <v>285</v>
          </cell>
          <cell r="F66">
            <v>388</v>
          </cell>
          <cell r="G66">
            <v>507</v>
          </cell>
          <cell r="H66">
            <v>641</v>
          </cell>
          <cell r="I66">
            <v>792</v>
          </cell>
          <cell r="J66">
            <v>985</v>
          </cell>
        </row>
      </sheetData>
      <sheetData sheetId="2" refreshError="1">
        <row r="11">
          <cell r="J11">
            <v>1</v>
          </cell>
        </row>
      </sheetData>
      <sheetData sheetId="3" refreshError="1">
        <row r="11">
          <cell r="J11">
            <v>7</v>
          </cell>
        </row>
      </sheetData>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XL4Poppy"/>
      <sheetName val="SQTMat"/>
      <sheetName val="CPMAY"/>
      <sheetName val="QTOAN V.TU"/>
      <sheetName val="BKE VTU"/>
      <sheetName val="CPNC"/>
      <sheetName val="CPC"/>
      <sheetName val="TH CHI P"/>
      <sheetName val="T.K dngang"/>
      <sheetName val="TKHO"/>
      <sheetName val="SCT CNO"/>
      <sheetName val="SO BAN DAU"/>
      <sheetName val="B C.CONG"/>
      <sheetName val=" bangthanhtoanluonggiantiep"/>
      <sheetName val="BPTLGT cong "/>
      <sheetName val="LGTIEP"/>
      <sheetName val="LTDUONG"/>
      <sheetName val="LUONGTT"/>
      <sheetName val="BTHL"/>
      <sheetName val="BTH C.PHI"/>
      <sheetName val="Ctacphi"/>
      <sheetName val="BTHCPHat"/>
      <sheetName val=" QUY XH"/>
      <sheetName val="CDoan"/>
      <sheetName val="BCQTCdoan"/>
      <sheetName val="XL4Test5"/>
      <sheetName val="Xuly Data"/>
      <sheetName val="thang 2"/>
      <sheetName val="thang 3"/>
      <sheetName val="thang 4"/>
      <sheetName val="thang 5"/>
      <sheetName val="BG ENGLISH"/>
      <sheetName val="B-B"/>
      <sheetName val="Analysis"/>
      <sheetName val="C-C"/>
      <sheetName val="D-D"/>
      <sheetName val="p1L-l=21m"/>
      <sheetName val="Detailed for Breakdown"/>
      <sheetName val="BTH C.@HI"/>
      <sheetName val="T5-06"/>
      <sheetName val="phu my"/>
      <sheetName val="Ca may"/>
      <sheetName val="GV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sheetData sheetId="42" refreshError="1"/>
      <sheetData sheetId="43"/>
      <sheetData sheetId="44"/>
      <sheetData sheetId="4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sheetName val="sl"/>
      <sheetName val="Result"/>
      <sheetName val="Shape"/>
      <sheetName val="dah"/>
      <sheetName val="tt+hs"/>
      <sheetName val="cot_chu"/>
      <sheetName val="Nut"/>
      <sheetName val="uskc+t"/>
      <sheetName val="Vong1"/>
      <sheetName val="vong2"/>
      <sheetName val="ban"/>
      <sheetName val="bao_VL"/>
      <sheetName val="ep_mat"/>
      <sheetName val="Bangtra"/>
      <sheetName val="tt_hs"/>
    </sheetNames>
    <sheetDataSet>
      <sheetData sheetId="0"/>
      <sheetData sheetId="1" refreshError="1">
        <row r="4">
          <cell r="F4">
            <v>5.0999999999999996</v>
          </cell>
        </row>
        <row r="10">
          <cell r="F10">
            <v>0.27</v>
          </cell>
        </row>
        <row r="11">
          <cell r="F11">
            <v>0.15</v>
          </cell>
        </row>
        <row r="12">
          <cell r="F12">
            <v>0.2</v>
          </cell>
        </row>
        <row r="15">
          <cell r="F15">
            <v>0.7</v>
          </cell>
        </row>
        <row r="19">
          <cell r="F19">
            <v>0.2</v>
          </cell>
        </row>
        <row r="20">
          <cell r="F20">
            <v>0.8</v>
          </cell>
        </row>
        <row r="21">
          <cell r="F21">
            <v>0.2</v>
          </cell>
        </row>
        <row r="22">
          <cell r="F22">
            <v>3</v>
          </cell>
        </row>
      </sheetData>
      <sheetData sheetId="2"/>
      <sheetData sheetId="3"/>
      <sheetData sheetId="4"/>
      <sheetData sheetId="5" refreshError="1">
        <row r="40">
          <cell r="H40">
            <v>2.25</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L"/>
      <sheetName val="A"/>
      <sheetName val="soil"/>
      <sheetName val="eq"/>
      <sheetName val="Combine"/>
      <sheetName val="sumazy"/>
      <sheetName val="Body"/>
      <sheetName val="coc "/>
      <sheetName val="Bangtra"/>
      <sheetName val="XL4Poppy"/>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O REV.1(ARMOR)"/>
      <sheetName val="SUM-BQ-REV.1"/>
      <sheetName val="VENDOR-QUOTES"/>
      <sheetName val="HV SWGR &amp; MCC"/>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PBD"/>
      <sheetName val="MTO REV.0(NON-ARMOR)"/>
      <sheetName val="MTO REV.0(ARMOR ON SHORE)"/>
      <sheetName val="CABLE"/>
      <sheetName val="MTO REV.2(ARMOR)"/>
      <sheetName val="SUM-BQ-REV.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Cauchinh"/>
      <sheetName val="Dongnai"/>
      <sheetName val="TKenh"/>
      <sheetName val="Mhang"/>
      <sheetName val="Duong"/>
      <sheetName val="Chop"/>
      <sheetName val="Huydong"/>
      <sheetName val="THop"/>
      <sheetName val="CtinhCT"/>
      <sheetName val="DBT(h)"/>
      <sheetName val="BP"/>
      <sheetName val="CTduong"/>
      <sheetName val="CTCHop"/>
      <sheetName val="asphal"/>
      <sheetName val="Gvua"/>
      <sheetName val="Cmay"/>
      <sheetName val="VL (2)"/>
      <sheetName val="May (2)"/>
      <sheetName val="GVLBo"/>
      <sheetName val="XXXXXXXX"/>
      <sheetName val="XL4Poppy"/>
      <sheetName val="KHQ II"/>
      <sheetName val="00000000"/>
      <sheetName val="Gia VL"/>
      <sheetName val="Bang gia ca may"/>
      <sheetName val="Bang luong CB"/>
      <sheetName val="Bang P.tich CT"/>
      <sheetName val="D.toan chi tiet"/>
      <sheetName val="Bang TH Dtoan"/>
      <sheetName val="CPV"/>
      <sheetName val="DGCM"/>
      <sheetName val="TL-I"/>
      <sheetName val="chitiet"/>
      <sheetName val="THG"/>
      <sheetName val="nhap"/>
      <sheetName val="TL3-2002"/>
      <sheetName val="9015"/>
      <sheetName val="0502"/>
      <sheetName val="2213"/>
      <sheetName val="7270"/>
      <sheetName val="8672"/>
      <sheetName val="3027"/>
      <sheetName val="3810"/>
      <sheetName val="8523"/>
      <sheetName val="MAU"/>
      <sheetName val="Hoan thanh"/>
      <sheetName val="Khoach"/>
      <sheetName val="hoan th 15"/>
      <sheetName val="Khoach 15"/>
      <sheetName val="HT 22"/>
      <sheetName val="KH 22"/>
      <sheetName val="KH29"/>
      <sheetName val="KH T8"/>
      <sheetName val="T11"/>
      <sheetName val="T10"/>
      <sheetName val="T8"/>
      <sheetName val="T7"/>
      <sheetName val="Kh48"/>
      <sheetName val="Ht 48"/>
      <sheetName val="Ht128"/>
      <sheetName val="ht12"/>
      <sheetName val="Kh 12"/>
      <sheetName val="ht 20-10"/>
      <sheetName val="ht 24-11"/>
      <sheetName val="kh20-1"/>
      <sheetName val="Ht 20-1"/>
      <sheetName val="KH 12-1"/>
      <sheetName val="HT 12-1"/>
      <sheetName val="KH 5-1"/>
      <sheetName val="HT 5-1"/>
      <sheetName val="Kh29-12"/>
      <sheetName val="Ht29-12"/>
      <sheetName val="KH22-12"/>
      <sheetName val="Ht 22-12"/>
      <sheetName val="KH15-12"/>
      <sheetName val="Ht 15-12"/>
      <sheetName val="kh 7-12"/>
      <sheetName val="ht 7-12"/>
      <sheetName val="kh 30-11"/>
      <sheetName val="ht 30-11"/>
      <sheetName val="kh24-11"/>
      <sheetName val="kh 17-11"/>
      <sheetName val="ht 17-11"/>
      <sheetName val="kh 10-11"/>
      <sheetName val="ht 10-11"/>
      <sheetName val="kh 2-11"/>
      <sheetName val="ht 02-11"/>
      <sheetName val="kh 27-10"/>
      <sheetName val="ht 27-10"/>
      <sheetName val="kh28-10"/>
      <sheetName val="Kh 6-10"/>
      <sheetName val="06-10"/>
      <sheetName val="29-9"/>
      <sheetName val="22-9"/>
      <sheetName val="16-9"/>
      <sheetName val="8-9"/>
      <sheetName val="1-9"/>
      <sheetName val="26-8"/>
      <sheetName val="n198"/>
      <sheetName val="kh128"/>
      <sheetName val="HT29"/>
      <sheetName val="VENDOR-QUKTES"/>
      <sheetName val="kl"/>
      <sheetName val="km338+00-km338+100(2)"/>
      <sheetName val="km337+136-km337-350"/>
      <sheetName val="km346+600-km346+820 (2)"/>
      <sheetName val="km346+330-km346+600 (2)"/>
      <sheetName val="km346+00-km346+240 (2)"/>
      <sheetName val="km345+661-km345+0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45+400-km345+500 (3) (2)"/>
      <sheetName val="km345+400-km345+500 (6')"/>
      <sheetName val="km345+400-km345+500 (4)"/>
      <sheetName val="km345+400-km345+500 (9)"/>
      <sheetName val="km345+400-km345+500 (6)"/>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Duong cong vu hcm (10)"/>
      <sheetName val="Duong cong vu hcm (67)"/>
      <sheetName val="Duong cong vu hcm (11)"/>
      <sheetName val="Duong cong vu hcm (12)"/>
      <sheetName val="Duong cong vu hcm"/>
      <sheetName val="KT Cap phoi"/>
      <sheetName val="btnhtrung"/>
      <sheetName val="CTY CAU THANH THUY"/>
      <sheetName val="VINACONEX 15 A"/>
      <sheetName val="NNGT-XMHM2"/>
      <sheetName val="NNGT-XMNS CTXDSO 6(6)"/>
      <sheetName val="892"/>
      <sheetName val="NNGT-XMNS (2)"/>
      <sheetName val="NNGT-XMNS (3)"/>
      <sheetName val="NNGT-XMNS (4)"/>
      <sheetName val="NNGT-XMNS (5)"/>
      <sheetName val="NNGT-XMBS (2)"/>
      <sheetName val="NNGT-XMHM"/>
      <sheetName val="da-1x2 ru muout Tong thuy"/>
      <sheetName val="cat nam dan (4)"/>
      <sheetName val="cat nam dan (5)"/>
      <sheetName val="cat nghia dan(3)"/>
      <sheetName val="chi tiet "/>
      <sheetName val="chi tiet huong"/>
      <sheetName val="TH"/>
      <sheetName val="TH (2)"/>
      <sheetName val="Che co"/>
      <sheetName val="chiet tinh che co"/>
      <sheetName val="ban cao"/>
      <sheetName val="Chiet tinh bancao"/>
      <sheetName val="ban cuon"/>
      <sheetName val="chiet tinh ban cuon"/>
      <sheetName val="ban lai"/>
      <sheetName val="chiet tinh ban lai"/>
      <sheetName val="na khoa"/>
      <sheetName val="chiet tinh nakhoa"/>
      <sheetName val="na ngam"/>
      <sheetName val="chiet tinh nangam"/>
      <sheetName val="chiet tinh phia lem"/>
      <sheetName val="phi lem"/>
      <sheetName val="HR SWGR &amp; MCC"/>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Congty"/>
      <sheetName val="VPPN"/>
      <sheetName val="XN74"/>
      <sheetName val="XN54"/>
      <sheetName val="XN33"/>
      <sheetName val="NK96"/>
      <sheetName val="XL4Test5"/>
      <sheetName val="tong hop"/>
      <sheetName val="phan tich DG"/>
      <sheetName val="gia vat lieu"/>
      <sheetName val="gia xe may"/>
      <sheetName val="gia nhan cong"/>
      <sheetName val="KM20-21"/>
      <sheetName val="KM21-22"/>
      <sheetName val="KM22-23"/>
      <sheetName val="KM23-24"/>
      <sheetName val="KM24-25"/>
      <sheetName val="KM25-26"/>
      <sheetName val="KM26-27"/>
      <sheetName val="KM27-28"/>
      <sheetName val="KM28-29"/>
      <sheetName val="TCB2km27-28(T)"/>
      <sheetName val="TCB2km27-28 (R)"/>
      <sheetName val="5 nam (tach)"/>
      <sheetName val="5 nam (tach) (2)"/>
      <sheetName val="KH 2003"/>
      <sheetName val="10000000"/>
      <sheetName val="2000000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hietKe"/>
      <sheetName val="HoSoMT"/>
      <sheetName val="GiamSat"/>
      <sheetName val="ThamDinhTKKT"/>
      <sheetName val="ThamDinhDT"/>
      <sheetName val="QLDA"/>
      <sheetName val="TM"/>
      <sheetName val="TM (2)"/>
      <sheetName val="KPTH"/>
      <sheetName val="KPTH (2)"/>
      <sheetName val="Noi Suy"/>
      <sheetName val="Bia"/>
      <sheetName val="Bia (2)"/>
      <sheetName val="Gia NC"/>
      <sheetName val="00000001"/>
      <sheetName val="00000002"/>
      <sheetName val="30000000"/>
      <sheetName val="DC1605"/>
      <sheetName val="DcnamTV"/>
      <sheetName val="ppnamdaibieu"/>
      <sheetName val="TyleAdreyanop"/>
      <sheetName val="ppAdreyanop"/>
      <sheetName val="ketqua"/>
      <sheetName val="maxminth"/>
      <sheetName val="ᄀ_x0000__x0000_䅀ᄀ_x0000__x0000_䅀ᄀ_x0000__x0000_䅀ᄀ_x0000__x0000_䅀ᄀ_x0000__x0000_䅀_x0000_䅀ᘀŀ_x0000_䅀ᘀŀ_x0000_䅀ᘀ"/>
      <sheetName val="TH-CD"/>
      <sheetName val="TH-CDB"/>
      <sheetName val="KL-CD"/>
      <sheetName val="chiakhoi"/>
      <sheetName val="CDP3"/>
      <sheetName val="CD7"/>
      <sheetName val="CD6"/>
      <sheetName val="CD5"/>
      <sheetName val="CD4"/>
      <sheetName val="CD3"/>
      <sheetName val="CD2"/>
      <sheetName val="CD1"/>
      <sheetName val="CDP4"/>
      <sheetName val="CDB5"/>
      <sheetName val="CDB4"/>
      <sheetName val="CDB3"/>
      <sheetName val="CDB2"/>
      <sheetName val="CDB1"/>
      <sheetName val="CDP4(KT)"/>
      <sheetName val="CDB5(KT)"/>
      <sheetName val="CDB4(KT)"/>
      <sheetName val="CDB3(KT)"/>
      <sheetName val="CDB2(KT)"/>
      <sheetName val="CDB1(KT)"/>
      <sheetName val="Dautu"/>
      <sheetName val="Dautu1"/>
      <sheetName val="BaDinh"/>
      <sheetName val="BaDinh1"/>
      <sheetName val="Nongnghiep"/>
      <sheetName val="Nongnghiep 1"/>
      <sheetName val="BaDinhvay"/>
      <sheetName val="BaDinhvay1"/>
      <sheetName val="Dautuvay"/>
      <sheetName val="BaDinhtrano"/>
      <sheetName val="Daututrano"/>
      <sheetName val="Tranodaihan"/>
      <sheetName val="Tranodaihan 1"/>
      <sheetName val="Daututhang6"/>
      <sheetName val="Daututhang7"/>
      <sheetName val="Daututhang8"/>
      <sheetName val="Daututhang9"/>
      <sheetName val="Daututhang10 "/>
      <sheetName val="Daututhang11"/>
      <sheetName val="Daututhang12"/>
      <sheetName val="BaDinhthang6"/>
      <sheetName val="BaDinhthang7"/>
      <sheetName val="BaDinhthang8"/>
      <sheetName val="BaDinhthang9"/>
      <sheetName val="BaDinhthang10"/>
      <sheetName val="BaDinhthang11"/>
      <sheetName val="BaDinhthang12"/>
      <sheetName val="Nongnghiep8"/>
      <sheetName val="Nongnghiep9"/>
      <sheetName val="Nongnghiep10"/>
      <sheetName val="Nongnghiep11"/>
      <sheetName val="Nongnghiep12"/>
      <sheetName val="Bangkevay"/>
      <sheetName val="UNCBD"/>
      <sheetName val="UNCNN"/>
      <sheetName val="UNCBD1"/>
      <sheetName val="Suachua"/>
      <sheetName val="PhanTienXuan"/>
      <sheetName val="Quy"/>
      <sheetName val="NguyenHuyen"/>
      <sheetName val="LeVanDung"/>
      <sheetName val="Co gioi- Nam Mu"/>
      <sheetName val="Co gioi -Na Hang"/>
      <sheetName val="PVNA"/>
      <sheetName val="ToDien"/>
      <sheetName val="Le Thanh Buong"/>
      <sheetName val="B ay"/>
      <sheetName val="S y"/>
      <sheetName val="Gian tiep"/>
      <sheetName val="Ky Thuat"/>
      <sheetName val="Tonghop"/>
      <sheetName val="MTO REV_2_ARMOR_"/>
      <sheetName val="Km63 Ql8A"/>
      <sheetName val="BSQL8"/>
      <sheetName val="QL7t6"/>
      <sheetName val="BSQL7"/>
      <sheetName val="Dchau"/>
      <sheetName val="BSDien chau"/>
      <sheetName val="LTG"/>
      <sheetName val="L GT"/>
      <sheetName val="L lai xe"/>
      <sheetName val="XD1"/>
      <sheetName val="XD2"/>
      <sheetName val="XD3"/>
      <sheetName val="Xmay"/>
      <sheetName val="ong sang"/>
      <sheetName val="OS"/>
      <sheetName val="Thue ng"/>
      <sheetName val="THL"/>
      <sheetName val="Tr BH"/>
      <sheetName val="km66 ql8a"/>
      <sheetName val="Vuot ql1a"/>
      <sheetName val="BS vuot 1A"/>
      <sheetName val="Tru BH"/>
      <sheetName val="BSQL7A"/>
      <sheetName val="။H 12-1"/>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WEATHER P_x0003__x0000_OF LTG. &amp; ROD LTG."/>
      <sheetName val="TH4"/>
      <sheetName val="TB4"/>
      <sheetName val="CT4"/>
      <sheetName val="CT3"/>
      <sheetName val="TH3"/>
      <sheetName val="TB3"/>
      <sheetName val="CT2"/>
      <sheetName val="TH2"/>
      <sheetName val="TB2"/>
      <sheetName val="CT1"/>
      <sheetName val="TH1"/>
      <sheetName val="TB1"/>
      <sheetName val="Hoan ã,anh"/>
      <sheetName val="DTCT"/>
      <sheetName val="PTVT"/>
      <sheetName val="THDT"/>
      <sheetName val="THVT"/>
      <sheetName val="THGT"/>
      <sheetName val="NEW-PANEL"/>
      <sheetName val="20000000_x0000__x0000__x0000__x0000__x0000__x0000__x0000__x0000__x0000__x0000__x0000_♸Ģ_x0000__x0004__x0000__x0000__x0000__x0000__x0000__x0000_怨Ģ"/>
      <sheetName val="RUILDING ELE."/>
      <sheetName val="[99Q3299(REV.1).xlsUSheet10"/>
      <sheetName val="MTO REV.0(ARMO_x0012_ ON SHORE)"/>
      <sheetName val="gia nhan cong_x0000__x0000__x0000__x0000__x0000__x0000__x0000__x0000__x0000__x0000__x0000__x0000_傰_x0000__x0004__x0000__x0000_"/>
      <sheetName val="Sheet!4"/>
      <sheetName val="Duong cong vu hci (9;) (2)"/>
      <sheetName val="NC"/>
      <sheetName val="dgnc1"/>
      <sheetName val="Gia VL den chan CT"/>
      <sheetName val="VL"/>
      <sheetName val="Khoi_Luong"/>
      <sheetName val="Don_Gia"/>
      <sheetName val="TB"/>
      <sheetName val="BT-Vua"/>
      <sheetName val="PHU LUC"/>
      <sheetName val=""/>
      <sheetName val="TK111"/>
      <sheetName val="thang 1"/>
      <sheetName val="Thang 2"/>
      <sheetName val="thang 3"/>
      <sheetName val="thang 4"/>
      <sheetName val="thang 5"/>
      <sheetName val="thang 6"/>
      <sheetName val="thang 7"/>
      <sheetName val="Duong cong vၵ hcm (7)"/>
      <sheetName val="DT"/>
      <sheetName val="CP"/>
      <sheetName val="BCT6"/>
      <sheetName val="THONG TIN"/>
      <sheetName val="NHAP LIEU (2)"/>
      <sheetName val="NHAP LIEU"/>
      <sheetName val="DMKH-SXKD"/>
      <sheetName val="NKC"/>
      <sheetName val="CDSPS"/>
      <sheetName val="SOCAI- Tai khoan"/>
      <sheetName val="SOCAI-tieu khoan"/>
      <sheetName val="THOP CONG NO"/>
      <sheetName val="CHI TIET NO"/>
      <sheetName val="KQKD"/>
      <sheetName val="Du toan"/>
      <sheetName val="Phan tich vat tu"/>
      <sheetName val="Tong hop vat tu"/>
      <sheetName val="Tong hop gia"/>
      <sheetName val="Vat tu"/>
      <sheetName val="Tro giup"/>
      <sheetName val="Nhan cong"/>
      <sheetName val="May thi cong"/>
      <sheetName val="Chi phi chung"/>
      <sheetName val="Config"/>
      <sheetName val="ᄀ_x0000_䅀ᄀ_x0000_䅀ᄀ_x0000_䅀ᄀ_x0000_䅀ᄀ_x0000_䅀_x0000_䅀ᘀŀ_x0000_䅀ᘀŀ_x0000_䅀ᘀŀ_x0000_䅀ᘀŀ"/>
      <sheetName val="CAN DOI KT"/>
      <sheetName val="[99Q3299(REV.1).xls"/>
      <sheetName val="Chu Anh"/>
      <sheetName val="111"/>
      <sheetName val="Anh Duc"/>
      <sheetName val="Quy luong"/>
      <sheetName val="04000002"/>
      <sheetName val="chiet tinhçan cuon"/>
      <sheetName val="Tong"/>
      <sheetName val="CPC"/>
      <sheetName val="NVL"/>
      <sheetName val="BCH"/>
      <sheetName val="LDPT"/>
      <sheetName val="SAT"/>
      <sheetName val="C.PHA"/>
      <sheetName val="MOC"/>
      <sheetName val="Xay- Thuc"/>
      <sheetName val="Xay-Hanh"/>
      <sheetName val="DIEN"/>
      <sheetName val="An"/>
      <sheetName val="LTO REV.2(ARMOR)"/>
      <sheetName val="T9"/>
      <sheetName val="T6"/>
      <sheetName val="T3"/>
      <sheetName val="T2"/>
      <sheetName val="MTO REV..............nRE)"/>
      <sheetName val="DcfamTV"/>
      <sheetName val="SUM=BQ-REV.2"/>
      <sheetName val="LCTT"/>
      <sheetName val="K259 Subbase_x0000__x0000__x0000__x0000__x0000__x0000__x0000__x0000__x0000__x0000__x0000_悰ĺ_x0000__x0004__x0000__x0000__x0000__x0000_"/>
      <sheetName val="TCB2"/>
      <sheetName val="[99Q3299(REV.1).xls][99Q3299(RE"/>
      <sheetName val="GDMN.1"/>
      <sheetName val="GDMN.2"/>
      <sheetName val="T1"/>
      <sheetName val="T5"/>
      <sheetName val="Chart1"/>
      <sheetName val="Vlieu1"/>
      <sheetName val="Dau"/>
      <sheetName val="vlieu"/>
      <sheetName val="Chi tiet VL-NC-M-CPC"/>
      <sheetName val="ᄀ"/>
      <sheetName val="WEATHER P_x0003_"/>
      <sheetName val="ht 27-1 "/>
      <sheetName val="_x0000_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efreshError="1"/>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refreshError="1"/>
      <sheetData sheetId="203" refreshError="1"/>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refreshError="1"/>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refreshError="1"/>
      <sheetData sheetId="546"/>
      <sheetData sheetId="547" refreshError="1"/>
      <sheetData sheetId="548"/>
      <sheetData sheetId="549" refreshError="1"/>
      <sheetData sheetId="550"/>
      <sheetData sheetId="551" refreshError="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refreshError="1"/>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refreshError="1"/>
      <sheetData sheetId="623"/>
      <sheetData sheetId="624" refreshError="1"/>
      <sheetData sheetId="625" refreshError="1"/>
      <sheetData sheetId="626" refreshError="1"/>
      <sheetData sheetId="627" refreshError="1"/>
      <sheetData sheetId="628"/>
      <sheetData sheetId="629"/>
      <sheetData sheetId="630"/>
      <sheetData sheetId="631"/>
      <sheetData sheetId="632"/>
      <sheetData sheetId="633"/>
      <sheetData sheetId="634" refreshError="1"/>
      <sheetData sheetId="635" refreshError="1"/>
      <sheetData sheetId="636" refreshError="1"/>
      <sheetData sheetId="637" refreshError="1"/>
      <sheetData sheetId="638" refreshError="1"/>
      <sheetData sheetId="639"/>
      <sheetData sheetId="640"/>
      <sheetData sheetId="64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LE"/>
      <sheetName val="MTO REV.0"/>
      <sheetName val="VENDOR-QUOTES"/>
      <sheetName val="SUM REV.0"/>
      <sheetName val="SUM-BQ"/>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Tong San luong"/>
      <sheetName val="TQT"/>
      <sheetName val="Tong Quyettoan"/>
      <sheetName val="Quyettoan 2001"/>
      <sheetName val="TT tam ung"/>
      <sheetName val="QT thue 2001"/>
      <sheetName val="P bo CPC 2001"/>
      <sheetName val="PB KHTS 2001"/>
      <sheetName val="Dieuchinh thueVAT"/>
      <sheetName val="XL4Poppy"/>
      <sheetName val="Gia VL"/>
      <sheetName val="Bang gia ca may"/>
      <sheetName val="Bang luong CB"/>
      <sheetName val="Bang P.tich CT"/>
      <sheetName val="D.toan chi tiet"/>
      <sheetName val="Bang TH Dtoan"/>
      <sheetName val="XXXXXXXX"/>
      <sheetName val="Do K"/>
      <sheetName val="G hop"/>
      <sheetName val="DCTC"/>
      <sheetName val="T hop"/>
      <sheetName val="Sheet1"/>
      <sheetName val="TPHcat"/>
      <sheetName val="TPH da"/>
      <sheetName val="Hoan thanh"/>
      <sheetName val="Khoach"/>
      <sheetName val="hoan th 15"/>
      <sheetName val="Khoach 15"/>
      <sheetName val="HT 22"/>
      <sheetName val="KH 22"/>
      <sheetName val="KH29"/>
      <sheetName val="KH T8"/>
      <sheetName val="T11"/>
      <sheetName val="T10"/>
      <sheetName val="T8"/>
      <sheetName val="T7"/>
      <sheetName val="Kh48"/>
      <sheetName val="Ht 48"/>
      <sheetName val="Ht128"/>
      <sheetName val="ht12"/>
      <sheetName val="Kh 12"/>
      <sheetName val="ht 20-10"/>
      <sheetName val="ht 24-11"/>
      <sheetName val="kh20-1"/>
      <sheetName val="Ht 20-1"/>
      <sheetName val="KH 12-1"/>
      <sheetName val="HT 12-1"/>
      <sheetName val="KH 5-1"/>
      <sheetName val="HT 5-1"/>
      <sheetName val="Kh29-12"/>
      <sheetName val="Ht29-12"/>
      <sheetName val="KH22-12"/>
      <sheetName val="Ht 22-12"/>
      <sheetName val="KH15-12"/>
      <sheetName val="Ht 15-12"/>
      <sheetName val="kh 7-12"/>
      <sheetName val="ht 7-12"/>
      <sheetName val="kh 30-11"/>
      <sheetName val="ht 30-11"/>
      <sheetName val="kh24-11"/>
      <sheetName val="kh 17-11"/>
      <sheetName val="ht 17-11"/>
      <sheetName val="kh 10-11"/>
      <sheetName val="ht 10-11"/>
      <sheetName val="kh 2-11"/>
      <sheetName val="ht 02-11"/>
      <sheetName val="kh 27-10"/>
      <sheetName val="ht 27-10"/>
      <sheetName val="kh28-10"/>
      <sheetName val="Kh 6-10"/>
      <sheetName val="06-10"/>
      <sheetName val="29-9"/>
      <sheetName val="22-9"/>
      <sheetName val="16-9"/>
      <sheetName val="8-9"/>
      <sheetName val="1-9"/>
      <sheetName val="26-8"/>
      <sheetName val="n198"/>
      <sheetName val="kh128"/>
      <sheetName val="HT29"/>
      <sheetName val="km338+00-km338+100(2)"/>
      <sheetName val="km337+136-km337-350"/>
      <sheetName val="km346+600-km346+820 (2)"/>
      <sheetName val="km346+330-km346+600 (2)"/>
      <sheetName val="km346+00-km346+240 (2)"/>
      <sheetName val="km345+661-km345+0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45+400-km345+500 (3) (2)"/>
      <sheetName val="km345+400-km345+500 (6')"/>
      <sheetName val="km345+400-km345+500 (4)"/>
      <sheetName val="km345+400-km345+500 (9)"/>
      <sheetName val="km345+400-km345+500 (6)"/>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Duong cong vu hcm (10)"/>
      <sheetName val="Duong cong vu hcm (67)"/>
      <sheetName val="Duong cong vu hcm (11)"/>
      <sheetName val="Duong cong vu hcm (12)"/>
      <sheetName val="Duong cong vu hcm"/>
      <sheetName val="00000000"/>
      <sheetName val="km345+400-km345+500 (2)"/>
      <sheetName val="km337+00-km337+34 (3)"/>
      <sheetName val="cong ty so 9 VINACONEX"/>
      <sheetName val="cong ty so 9 VINACONEX (2)"/>
      <sheetName val="CTY CAU THANH THUY"/>
      <sheetName val="VINACONEX 15 A"/>
      <sheetName val="NNGT-XMHM2"/>
      <sheetName val="NNGT-XMNS CTXDSO 6(6)"/>
      <sheetName val="892"/>
      <sheetName val="NNGT-XMNS (2)"/>
      <sheetName val="NNGT-XMNS (3)"/>
      <sheetName val="NNGT-XMNS (4)"/>
      <sheetName val="NNGT-XMNS (5)"/>
      <sheetName val="NNGT-XMBS (2)"/>
      <sheetName val="NNGT-XMHM"/>
      <sheetName val="da-1x2 ru muout Tong thuy"/>
      <sheetName val="cat nam dan (4)"/>
      <sheetName val="cat nam dan (5)"/>
      <sheetName val="cat nghia dan(3)"/>
      <sheetName val="THUTHAU99"/>
      <sheetName val="THUTHAU6T_2000"/>
      <sheetName val="THUTHAU_QuyIII_2000"/>
      <sheetName val="Yaly"/>
      <sheetName val="THUTHAU_Nam_2000"/>
      <sheetName val="Soconnop_nam2000"/>
      <sheetName val="THUTHAU_Nam 2000"/>
      <sheetName val="B chinh 6 thang nam 2001"/>
      <sheetName val="B chinh Q3  nam 2001 "/>
      <sheetName val="SD1"/>
      <sheetName val="SD2"/>
      <sheetName val="SD4"/>
      <sheetName val="SD6"/>
      <sheetName val="SD7"/>
      <sheetName val="SD8"/>
      <sheetName val="SD9"/>
      <sheetName val="SD10"/>
      <sheetName val="SD12"/>
      <sheetName val="SD12 (2)"/>
      <sheetName val="Tv"/>
      <sheetName val="Bang ke cac CT"/>
      <sheetName val="000"/>
      <sheetName val="XX0"/>
      <sheetName val="XXX"/>
      <sheetName val="Dong Dau"/>
      <sheetName val="Sau dong"/>
      <sheetName val="Ma xa"/>
      <sheetName val="Me tri"/>
      <sheetName val="My dinh"/>
      <sheetName val="Tong cong"/>
      <sheetName val="Sheet4"/>
      <sheetName val="Sheet5"/>
      <sheetName val="moma o 7+9"/>
      <sheetName val="Sheet2"/>
      <sheetName val="Sheet3"/>
      <sheetName val="CBR"/>
      <sheetName val="Congty"/>
      <sheetName val="VPPN"/>
      <sheetName val="XN74"/>
      <sheetName val="XN54"/>
      <sheetName val="XN33"/>
      <sheetName val="NK96"/>
      <sheetName val="XL4Test5"/>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tong hop"/>
      <sheetName val="phan tich DG"/>
      <sheetName val="gia vat lieu"/>
      <sheetName val="gia xe may"/>
      <sheetName val="gia nhan cong"/>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M"/>
      <sheetName val="TH"/>
      <sheetName val="CT"/>
      <sheetName val="CLVL"/>
      <sheetName val="Quang Tri"/>
      <sheetName val="TTHue"/>
      <sheetName val="Da Nang"/>
      <sheetName val="Quang Nam"/>
      <sheetName val="Quang Ngai"/>
      <sheetName val="TH DH-QN"/>
      <sheetName val="KP HD"/>
      <sheetName val="DB HD"/>
      <sheetName val="ThietKe"/>
      <sheetName val="HoSoMT"/>
      <sheetName val="GiamSat"/>
      <sheetName val="ThamDinhTKKT"/>
      <sheetName val="ThamDinhDT"/>
      <sheetName val="QLDA"/>
      <sheetName val="TM (2)"/>
      <sheetName val="KPTH"/>
      <sheetName val="KPTH (2)"/>
      <sheetName val="Noi Suy"/>
      <sheetName val="Bia (2)"/>
      <sheetName val="Gia NC"/>
      <sheetName val="00000001"/>
      <sheetName val="00000002"/>
      <sheetName val="20000000"/>
      <sheetName val="30000000"/>
      <sheetName val="du tru di BT,TV,BPhuoc1"/>
      <sheetName val="LUY KE LO Hang"/>
      <sheetName val="Ng - 01"/>
      <sheetName val="Ng- 02"/>
      <sheetName val="Ng-03"/>
      <sheetName val="Ng - 04"/>
      <sheetName val="Ng - 05"/>
      <sheetName val="Ng - 06"/>
      <sheetName val="Ng - 07"/>
      <sheetName val="Ng - 08"/>
      <sheetName val="Ng - 9"/>
      <sheetName val="Ng - 10"/>
      <sheetName val="NG - 11"/>
      <sheetName val="NG - 12"/>
      <sheetName val="NG - 13"/>
      <sheetName val="NG - 14"/>
      <sheetName val="NG -15"/>
      <sheetName val="NG - 16"/>
      <sheetName val="Sheet16"/>
      <sheetName val="Sheet15"/>
      <sheetName val="Sheet14"/>
      <sheetName val="Sheet13"/>
      <sheetName val="Sheet12"/>
      <sheetName val="Sheet11"/>
      <sheetName val="Sheet10"/>
      <sheetName val="Sheet9"/>
      <sheetName val="Sheet8"/>
      <sheetName val="Sheet7"/>
      <sheetName val="Sheet6"/>
      <sheetName val="KHNN"/>
      <sheetName val="DPRRtm"/>
      <sheetName val="TK 1331"/>
      <sheetName val="BKe Von vay"/>
      <sheetName val="CP "/>
      <sheetName val="NK Chung"/>
      <sheetName val="So cai"/>
      <sheetName val="NK Thu -Chi"/>
      <sheetName val="SQTM"/>
      <sheetName val="DKCtu"/>
      <sheetName val="CtuGso"/>
      <sheetName val="BCTC"/>
      <sheetName val="Tdoi HD"/>
      <sheetName val="40000000"/>
      <sheetName val="50000000"/>
      <sheetName val="60000000"/>
      <sheetName val="BD52"/>
      <sheetName val="Coc 52"/>
      <sheetName val="BD225"/>
      <sheetName val="Coc 225"/>
      <sheetName val="ThanhcoSONTAY"/>
      <sheetName val="Thanhco tong hop"/>
      <sheetName val="Truong Ba Trai(xong)"/>
      <sheetName val="QL32Tranh ST"/>
      <sheetName val="NGUYEN VAN TROI Goi3"/>
      <sheetName val="Nut GT D.Anh Troi (xong)"/>
      <sheetName val="B.xung D.DanHoa-ThanhVan(xong)"/>
      <sheetName val="Cai tao ben Tro(xong)"/>
      <sheetName val="Dien Tien phong (Bx)"/>
      <sheetName val="Cong Tan My"/>
      <sheetName val="Tong hop(Chinh)"/>
      <sheetName val="De Ta Lo(Xong)"/>
      <sheetName val="Duong 79 - Goi 3 nt"/>
      <sheetName val="Duong 79-Goi 3 sap xep"/>
      <sheetName val="Duong79-Goi3BS2004"/>
      <sheetName val="Duong 79 - Goi 3"/>
      <sheetName val="Duong 79 - Goi 2 (2)"/>
      <sheetName val="Duong 79 - Goi 2"/>
      <sheetName val="Duong79-Goi 2-BS2004"/>
      <sheetName val="Duong NM Z 143"/>
      <sheetName val="Duong 88-VT (3)"/>
      <sheetName val="Duong 88-VT (2)"/>
      <sheetName val="The kho"/>
      <sheetName val="Duong 88-VT"/>
      <sheetName val="Duong Tanphu Daithanh"/>
      <sheetName val="Rang Duoi"/>
      <sheetName val="Duong 21A-DongMo"/>
      <sheetName val="Cau Ngoi Tom"/>
      <sheetName val="Tinhlo316 LAPHU-THANHSON"/>
      <sheetName val="Tinh lo 316 gd 2"/>
      <sheetName val="Tinh lo 316 QT (2)"/>
      <sheetName val="Tinh lo 316 QT"/>
      <sheetName val="Didan Hovan-Camdinh "/>
      <sheetName val="Tinh lo80 TTCT"/>
      <sheetName val="De bao Son Tay 03"/>
      <sheetName val="Tinh lo80 "/>
      <sheetName val="Suoi oi - Ao vua (2)"/>
      <sheetName val="Suoi oi - Ao vua"/>
      <sheetName val="TT HLTH - DHBP"/>
      <sheetName val="Duong Che - Hop Thinh"/>
      <sheetName val="Duong Pheo Che - HB"/>
      <sheetName val="Duong VQG Ba Vi-Goi1"/>
      <sheetName val="Ke TANDUC NX"/>
      <sheetName val="The kho ke tan duc"/>
      <sheetName val="Ke TANDUC "/>
      <sheetName val="Cau Bon (2)"/>
      <sheetName val="Cau Bon"/>
      <sheetName val="Duong Dainghia Sap xep"/>
      <sheetName val="Duong Dainghia-Antien Goi2"/>
      <sheetName val="The kho Dai nghia an tien (2)"/>
      <sheetName val="Duong Nguyen Van Troi - SX"/>
      <sheetName val="The kho Nguyen Van Troi"/>
      <sheetName val="Duong Nguyen Van Troi - GD2"/>
      <sheetName val="The kho Tuyen5"/>
      <sheetName val="Tuyen5 - Dung"/>
      <sheetName val="Tuyen5 - NX"/>
      <sheetName val="Kenh T10XS"/>
      <sheetName val="The khoKenh T10"/>
      <sheetName val="Kenh T10"/>
      <sheetName val="lan trai em"/>
      <sheetName val="lan trai tan hong"/>
      <sheetName val="lan trai chi"/>
      <sheetName val="Duong be tong The"/>
      <sheetName val="Duong be tong The goc"/>
      <sheetName val="The xi mang"/>
      <sheetName val="The cat den"/>
      <sheetName val="The cat vang"/>
      <sheetName val="The soi"/>
      <sheetName val="The Gach"/>
      <sheetName val="The Thep"/>
      <sheetName val="The Nhua duong"/>
      <sheetName val="The Go"/>
      <sheetName val="The dat"/>
      <sheetName val="The Giay dau"/>
      <sheetName val="The cay tre"/>
      <sheetName val="The cui"/>
      <sheetName val="The Day thep"/>
      <sheetName val="The Son"/>
      <sheetName val="The Dinh"/>
      <sheetName val="The Bot da"/>
      <sheetName val="Duong be tong Chung tu (2)"/>
      <sheetName val="Duong be tong Chung tu"/>
      <sheetName val="Duong be tong"/>
      <sheetName val="Duong 21A-DoicamNX"/>
      <sheetName val="The kho duong 21A doi cam"/>
      <sheetName val="Duong 21A-Doicam Sua"/>
      <sheetName val="Ke Vu En"/>
      <sheetName val="Ke Cat tru"/>
      <sheetName val="Duong vao VQG Bavi-Goi2"/>
      <sheetName val="Duong Nhi Khe"/>
      <sheetName val="Duong DL DaiDong"/>
      <sheetName val="Duong te tieu ba tha "/>
      <sheetName val="Duong TTBT dau"/>
      <sheetName val="Duong TTBT dung (2)"/>
      <sheetName val="Duong TTBT gop"/>
      <sheetName val="Duong te tieu ba tha Goc"/>
      <sheetName val="Duong Tuyen 5 dau"/>
      <sheetName val=" Tuyen 5 D,Mo+B.sung (2)"/>
      <sheetName val="Duong TTBT dung"/>
      <sheetName val=" Tuyen 5 D,Mo+B.sung"/>
      <sheetName val="Duong Tuyen 5 D,Mo"/>
      <sheetName val="TT GD II"/>
      <sheetName val="Bo sung T5 D.Mo"/>
      <sheetName val="Di dan Tan Duc"/>
      <sheetName val="Dien Di dan Tan Duc (2)"/>
      <sheetName val="MAU  (2)"/>
      <sheetName val="MAU "/>
      <sheetName val="Suachua"/>
      <sheetName val="PhanTienXuan"/>
      <sheetName val="Quy"/>
      <sheetName val="NguyenHuyen"/>
      <sheetName val="LeVanDung"/>
      <sheetName val="Co gioi- Nam Mu"/>
      <sheetName val="Co gioi -Na Hang"/>
      <sheetName val="PVNA"/>
      <sheetName val="ToDien"/>
      <sheetName val="Le Thanh Buong"/>
      <sheetName val="B ay"/>
      <sheetName val="S y"/>
      <sheetName val="Gian tiep"/>
      <sheetName val="Ky Thuat"/>
      <sheetName val="Tonghop"/>
      <sheetName val="MTO REV_0"/>
      <sheetName val=""/>
      <sheetName val="[99Q3299(REV.0).xlsÝK253 AC"/>
      <sheetName val="Ha Thanh"/>
      <sheetName val="DTCT"/>
      <sheetName val="PTVT"/>
      <sheetName val="THDT"/>
      <sheetName val="THVT"/>
      <sheetName val="Cham cong (5)"/>
      <sheetName val="Quang T2i"/>
      <sheetName val="Quang Ngaa"/>
      <sheetName val="THGT"/>
      <sheetName val="tde"/>
      <sheetName val="tong"/>
      <sheetName val="Lamson"/>
      <sheetName val="luongson"/>
      <sheetName val="phuoctien"/>
      <sheetName val="phuoc dai"/>
      <sheetName val="phuocthang"/>
      <sheetName val="phuocthanh"/>
      <sheetName val="TK331A"/>
      <sheetName val="TK131B"/>
      <sheetName val="TK131A"/>
      <sheetName val="TK 331c1"/>
      <sheetName val="TK331C"/>
      <sheetName val="CT331-2003"/>
      <sheetName val="CT 331"/>
      <sheetName val="CT131-2003"/>
      <sheetName val="CT 131"/>
      <sheetName val="TK331B"/>
      <sheetName val="DSKH HN"/>
      <sheetName val="NKY "/>
      <sheetName val="DS-TT"/>
      <sheetName val=" HN NHAP"/>
      <sheetName val="KHO HN"/>
      <sheetName val="CNO "/>
      <sheetName val="CATHODIC PROTEATION"/>
      <sheetName val="VAY"/>
      <sheetName val="Bom"/>
      <sheetName val="Chart1"/>
      <sheetName val="thang1"/>
      <sheetName val="LUONG1"/>
      <sheetName val="Khoan khau tru"/>
      <sheetName val="cac khoan nop"/>
      <sheetName val="Doan phi CD"/>
      <sheetName val="Tro giup CN"/>
      <sheetName val="QTOAN C.T"/>
      <sheetName val="B.PPL"/>
      <sheetName val="Hop don vi"/>
      <sheetName val="XIN T.TOAN CPC"/>
      <sheetName val="Luong ranh PL"/>
      <sheetName val="Luong noi TPL"/>
      <sheetName val="CAP PHAT LUONG"/>
      <sheetName val="Kc giavonQ1.05"/>
      <sheetName val="Gan tru thue"/>
      <sheetName val="DThu"/>
      <sheetName val="Nhap KPCT"/>
      <sheetName val="PBo KPCT"/>
      <sheetName val="KP nop CT"/>
      <sheetName val="PB LV CNhanh"/>
      <sheetName val="PB CPC"/>
      <sheetName val="PB LV doi Q4"/>
      <sheetName val="PB LV doi"/>
      <sheetName val="GtQ4.05L4"/>
      <sheetName val="GTQ4.05L3"/>
      <sheetName val="GTQ4.05 L2"/>
      <sheetName val="GTQ4.05"/>
      <sheetName val="GT Q3,05 sua"/>
      <sheetName val="GT Kc Q3.05"/>
      <sheetName val="GT Q2.05"/>
      <sheetName val="GT01.2005"/>
      <sheetName val="DT"/>
      <sheetName val="CP"/>
      <sheetName val="BCT6"/>
      <sheetName val="TL kenh Hon Cut"/>
      <sheetName val="Hon Soi"/>
      <sheetName val="SD12_x0000_(2)"/>
      <sheetName val="K243 K98"/>
      <sheetName val="_x000b_255"/>
      <sheetName val="Chu Anh"/>
      <sheetName val="111"/>
      <sheetName val="Anh Duc"/>
      <sheetName val="Quy luong"/>
      <sheetName val="Duong cong_x0000_vu hcm (7;) (2)"/>
      <sheetName val="Tien luong"/>
      <sheetName val="Phan tich"/>
      <sheetName val="Kinh phi"/>
      <sheetName val="Chenh lech"/>
      <sheetName val="TH phan dien"/>
      <sheetName val="Tong hop PXL"/>
      <sheetName val="Van chuyen"/>
      <sheetName val="TH toan bo"/>
      <sheetName val="KP phan dien"/>
      <sheetName val="Phan nuoc"/>
      <sheetName val="TH phan nuoc"/>
      <sheetName val="Kinh phi TDCD"/>
      <sheetName val="Phan tich TDCD"/>
      <sheetName val="Chen lech TDCD"/>
      <sheetName val="Tong hop TDCD"/>
      <sheetName val="Sheet17"/>
      <sheetName val="Sheet18"/>
      <sheetName val="Sheet19"/>
      <sheetName val="Sheet20"/>
      <sheetName val="Sheet21"/>
      <sheetName val="Sheet22"/>
      <sheetName val="Sheet23"/>
      <sheetName val="Sheet24"/>
      <sheetName val="Sheet25"/>
      <sheetName val="99Q3299(REV.0)"/>
      <sheetName val="km346£}0-km346+240 (2)"/>
      <sheetName val="Nhieu"/>
      <sheetName val="Dung"/>
      <sheetName val="Dung T"/>
      <sheetName val="Bao tuoi tre"/>
      <sheetName val="Tu liem"/>
      <sheetName val="UBDTMN"/>
      <sheetName val="Ban Cde"/>
      <sheetName val="Thach"/>
      <sheetName val="Duong"/>
      <sheetName val="PHBCTU"/>
      <sheetName val="Khac"/>
      <sheetName val="Chi tiet"/>
      <sheetName val="31.3.03"/>
      <sheetName val="PT"/>
      <sheetName val="DG"/>
      <sheetName val="BTH"/>
      <sheetName val="VLQI-2005"/>
      <sheetName val="00000003"/>
      <sheetName val="km341+1077 -km341+!177.61"/>
      <sheetName val=" bdca3"/>
      <sheetName val=" BDA3"/>
      <sheetName val="CHAM CONG  nam2004"/>
      <sheetName val="CA 3 &amp; DOC HAI 04"/>
      <sheetName val=" BVCQ"/>
      <sheetName val=" BVBH"/>
      <sheetName val=" BVPXL"/>
      <sheetName val="CL-1"/>
      <sheetName val="QT-1"/>
      <sheetName val="THKP1"/>
      <sheetName val="THKP2"/>
      <sheetName val="QT-2"/>
      <sheetName val="CL-3"/>
      <sheetName val="THKP3"/>
      <sheetName val="QT-3"/>
      <sheetName val="QT-4"/>
      <sheetName val="CL-4"/>
      <sheetName val="THKP4"/>
      <sheetName val="CL-5"/>
      <sheetName val="THKP5"/>
      <sheetName val="QT-5"/>
      <sheetName val="ၨt 24-11"/>
      <sheetName val="H-QN_x0000__x0000__x0000__x0000__x0000__x0000__x0000__x0000__x0000__x0000__x0000_줔Ư_x0000__x0004__x0000__x0000__x0000__x0000__x0000__x0000_圌Ư_x0000__x0000__x0000__x0000_"/>
      <sheetName val="D_x0003_TC"/>
      <sheetName val="DTCT-tuyen chinh"/>
      <sheetName val="KP ÿÿ"/>
      <sheetName val="Y_x0000__x0004_HD"/>
      <sheetName val="{h28-10"/>
      <sheetName val="kࡨ24-11"/>
      <sheetName val="THUTHAU6Tџ2000"/>
      <sheetName val="Gia VÌ"/>
      <sheetName val="Le Thanh Buon"/>
      <sheetName val="Coc!52"/>
      <sheetName val="khd"/>
      <sheetName val="_x0000__x0000_2 AC"/>
      <sheetName val="t1003-t104"/>
      <sheetName val="03"/>
      <sheetName val="02"/>
      <sheetName val="Sheet_x0011_4"/>
      <sheetName val="Sheed10"/>
      <sheetName val="S`eet7"/>
      <sheetName val="Sheet_x0016_"/>
      <sheetName val="Phuong My"/>
      <sheetName val="Ha Linh"/>
      <sheetName val="Phuong dien"/>
      <sheetName val="Phuc Dong"/>
      <sheetName val="Gia Pho"/>
      <sheetName val="Huong long"/>
      <sheetName val="Huong Binh"/>
      <sheetName val="Huong Thuy"/>
      <sheetName val="Huong Giang1"/>
      <sheetName val="Huong trach"/>
      <sheetName val="Huong trach CX"/>
      <sheetName val="Huong trach 02"/>
      <sheetName val="Huong Giang"/>
      <sheetName val="Loc Yen co 02,dat"/>
      <sheetName val="Loc Yen co dat, k co 02 "/>
      <sheetName val="Loc yen co 02, k co dat"/>
      <sheetName val="Loc yen 02"/>
      <sheetName val="Gia pho 02 Loc yen"/>
      <sheetName val="Loc Yen CX"/>
      <sheetName val="Loc Yen"/>
      <sheetName val="TH ngan sau"/>
      <sheetName val="So sanh ngan sau"/>
      <sheetName val="70000000"/>
      <sheetName val="Tuan 1"/>
      <sheetName val="Tuan 2"/>
      <sheetName val="Tuan 3"/>
      <sheetName val="Tuan 4"/>
      <sheetName val="Thang"/>
      <sheetName val="+h 10-11"/>
      <sheetName val="Bia h2)"/>
      <sheetName val="T1"/>
      <sheetName val="T2"/>
      <sheetName val="T3"/>
      <sheetName val="T4"/>
      <sheetName val="mau 1"/>
      <sheetName val="mau 10"/>
      <sheetName val="mau 2"/>
      <sheetName val="mau 3"/>
      <sheetName val="mau 4"/>
      <sheetName val="Tai san luu dong"/>
      <sheetName val="Boiduongkiemke"/>
      <sheetName val="Tonghopgiatri"/>
      <sheetName val="Kiemke30-6"/>
      <sheetName val="thu"/>
      <sheetName val="chi"/>
      <sheetName val="tra"/>
    </sheetNames>
    <sheetDataSet>
      <sheetData sheetId="0" refreshError="1"/>
      <sheetData sheetId="1" refreshError="1">
        <row r="1">
          <cell r="A1" t="str">
            <v>PRICE BREAKDOWN FOR ELECTRICAL INSTALLATION WORK</v>
          </cell>
          <cell r="B1" t="str">
            <v xml:space="preserve">  600V CONTROL CA_x0000_LE 12/C 2.0 sq.mm  PVC/PVC</v>
          </cell>
          <cell r="C1">
            <v>-195</v>
          </cell>
          <cell r="D1" t="str">
            <v>M</v>
          </cell>
          <cell r="E1">
            <v>38</v>
          </cell>
          <cell r="F1">
            <v>-7410</v>
          </cell>
          <cell r="G1" t="str">
            <v/>
          </cell>
          <cell r="H1">
            <v>0</v>
          </cell>
          <cell r="I1">
            <v>0</v>
          </cell>
          <cell r="J1">
            <v>0</v>
          </cell>
          <cell r="K1" t="str">
            <v/>
          </cell>
          <cell r="L1" t="str">
            <v>M+L</v>
          </cell>
          <cell r="M1">
            <v>0</v>
          </cell>
          <cell r="N1">
            <v>0</v>
          </cell>
          <cell r="O1">
            <v>60</v>
          </cell>
          <cell r="P1">
            <v>114600</v>
          </cell>
          <cell r="Q1">
            <v>0</v>
          </cell>
        </row>
        <row r="2">
          <cell r="B2" t="str">
            <v>東鼎  LNG TERMINAL</v>
          </cell>
          <cell r="C2">
            <v>0</v>
          </cell>
          <cell r="D2">
            <v>0</v>
          </cell>
          <cell r="E2">
            <v>0</v>
          </cell>
          <cell r="F2">
            <v>0</v>
          </cell>
          <cell r="G2" t="str">
            <v/>
          </cell>
          <cell r="H2">
            <v>0</v>
          </cell>
          <cell r="I2" t="str">
            <v>CTCI Q. NO. : 99Q3299</v>
          </cell>
          <cell r="J2">
            <v>0</v>
          </cell>
          <cell r="K2">
            <v>0</v>
          </cell>
          <cell r="L2">
            <v>0</v>
          </cell>
          <cell r="M2">
            <v>0</v>
          </cell>
          <cell r="N2">
            <v>0</v>
          </cell>
          <cell r="O2">
            <v>0</v>
          </cell>
          <cell r="P2" t="str">
            <v>CTCI Q. NO. : 99Q3299</v>
          </cell>
        </row>
        <row r="3">
          <cell r="B3" t="str">
            <v>LOCATION: 桃園 觀塘工業區</v>
          </cell>
        </row>
        <row r="4">
          <cell r="A4">
            <v>0</v>
          </cell>
          <cell r="B4">
            <v>0</v>
          </cell>
          <cell r="C4">
            <v>0</v>
          </cell>
          <cell r="D4">
            <v>0</v>
          </cell>
          <cell r="E4">
            <v>0</v>
          </cell>
          <cell r="F4">
            <v>0</v>
          </cell>
          <cell r="G4">
            <v>0</v>
          </cell>
          <cell r="H4">
            <v>4.303918780958249E-283</v>
          </cell>
          <cell r="I4">
            <v>0</v>
          </cell>
          <cell r="J4">
            <v>1.4775881111090027E-309</v>
          </cell>
          <cell r="K4">
            <v>0</v>
          </cell>
          <cell r="L4">
            <v>0</v>
          </cell>
          <cell r="M4">
            <v>2.2250743890061491E-308</v>
          </cell>
          <cell r="N4">
            <v>0</v>
          </cell>
          <cell r="O4">
            <v>3.3156563676248386E-316</v>
          </cell>
          <cell r="P4">
            <v>0</v>
          </cell>
          <cell r="Q4">
            <v>0</v>
          </cell>
        </row>
        <row r="5">
          <cell r="E5" t="str">
            <v xml:space="preserve">                  TO SITE</v>
          </cell>
          <cell r="F5">
            <v>0</v>
          </cell>
          <cell r="G5" t="str">
            <v xml:space="preserve">                  TO SITE</v>
          </cell>
          <cell r="H5">
            <v>0</v>
          </cell>
          <cell r="I5">
            <v>0</v>
          </cell>
          <cell r="J5">
            <v>0</v>
          </cell>
          <cell r="K5" t="str">
            <v xml:space="preserve">                  TO SITE</v>
          </cell>
          <cell r="L5">
            <v>0</v>
          </cell>
          <cell r="M5" t="str">
            <v xml:space="preserve">                  TO SITE</v>
          </cell>
        </row>
        <row r="6">
          <cell r="E6" t="str">
            <v xml:space="preserve"> ON SHORE MAT'L (NET) NT$</v>
          </cell>
          <cell r="F6">
            <v>0</v>
          </cell>
          <cell r="G6" t="str">
            <v xml:space="preserve"> OFF SHORE MAT'L (NET) US$</v>
          </cell>
          <cell r="H6">
            <v>0</v>
          </cell>
          <cell r="I6" t="str">
            <v xml:space="preserve">          LABOR MH (NET) </v>
          </cell>
          <cell r="J6">
            <v>0</v>
          </cell>
          <cell r="K6" t="str">
            <v xml:space="preserve">     ON SHORE MAT'L NT$</v>
          </cell>
          <cell r="L6">
            <v>0</v>
          </cell>
          <cell r="M6" t="str">
            <v xml:space="preserve">   OFF SHORE MAT'L US$</v>
          </cell>
          <cell r="N6">
            <v>0</v>
          </cell>
          <cell r="O6" t="str">
            <v xml:space="preserve">        LABOR PRICE NT$</v>
          </cell>
          <cell r="P6">
            <v>0</v>
          </cell>
          <cell r="Q6" t="str">
            <v>REMARK</v>
          </cell>
        </row>
        <row r="7">
          <cell r="A7" t="str">
            <v>NO.</v>
          </cell>
          <cell r="B7" t="str">
            <v>DESCRIPTION</v>
          </cell>
          <cell r="C7" t="str">
            <v>Q'TY</v>
          </cell>
          <cell r="D7" t="str">
            <v>UNIT</v>
          </cell>
          <cell r="E7" t="str">
            <v>U/P</v>
          </cell>
          <cell r="F7" t="str">
            <v>TOTAL</v>
          </cell>
          <cell r="G7" t="str">
            <v>U/P</v>
          </cell>
          <cell r="H7" t="str">
            <v>TOTAL</v>
          </cell>
          <cell r="I7" t="str">
            <v>U/P</v>
          </cell>
          <cell r="J7" t="str">
            <v>TOTAL</v>
          </cell>
          <cell r="K7" t="str">
            <v>U/P</v>
          </cell>
          <cell r="L7" t="str">
            <v>TOTAL</v>
          </cell>
          <cell r="M7" t="str">
            <v>U/P</v>
          </cell>
          <cell r="N7" t="str">
            <v>TOTAL</v>
          </cell>
          <cell r="O7" t="str">
            <v>U/P</v>
          </cell>
          <cell r="P7" t="str">
            <v>TOTAL</v>
          </cell>
        </row>
        <row r="8">
          <cell r="J8">
            <v>238</v>
          </cell>
        </row>
        <row r="9">
          <cell r="A9" t="str">
            <v>ALT-1</v>
          </cell>
          <cell r="B9" t="str">
            <v xml:space="preserve">         PRICE SUMMARY</v>
          </cell>
        </row>
        <row r="11">
          <cell r="A11" t="str">
            <v xml:space="preserve">  A.</v>
          </cell>
          <cell r="B11" t="str">
            <v xml:space="preserve"> POWER EQUIPMENT </v>
          </cell>
          <cell r="C11">
            <v>1</v>
          </cell>
          <cell r="D11" t="str">
            <v>LOT</v>
          </cell>
          <cell r="E11">
            <v>138612100</v>
          </cell>
          <cell r="F11">
            <v>138612100</v>
          </cell>
          <cell r="G11">
            <v>0</v>
          </cell>
          <cell r="H11">
            <v>0</v>
          </cell>
          <cell r="I11">
            <v>13764</v>
          </cell>
          <cell r="J11">
            <v>13764</v>
          </cell>
          <cell r="K11">
            <v>138612100</v>
          </cell>
          <cell r="L11">
            <v>138612100</v>
          </cell>
          <cell r="M11">
            <v>0</v>
          </cell>
          <cell r="N11">
            <v>0</v>
          </cell>
          <cell r="O11">
            <v>6155030</v>
          </cell>
          <cell r="P11">
            <v>6155030</v>
          </cell>
        </row>
        <row r="12">
          <cell r="F12">
            <v>0</v>
          </cell>
          <cell r="G12">
            <v>0</v>
          </cell>
          <cell r="H12">
            <v>0</v>
          </cell>
          <cell r="I12">
            <v>0</v>
          </cell>
          <cell r="J12">
            <v>0</v>
          </cell>
          <cell r="K12">
            <v>0</v>
          </cell>
          <cell r="L12">
            <v>0</v>
          </cell>
          <cell r="M12">
            <v>0</v>
          </cell>
          <cell r="N12">
            <v>0</v>
          </cell>
          <cell r="O12">
            <v>0</v>
          </cell>
          <cell r="P12">
            <v>0</v>
          </cell>
        </row>
        <row r="13">
          <cell r="A13" t="str">
            <v xml:space="preserve">  B.</v>
          </cell>
          <cell r="B13" t="str">
            <v xml:space="preserve"> POWER DISTRIBUTION SYSTEM</v>
          </cell>
          <cell r="C13">
            <v>130730</v>
          </cell>
          <cell r="D13" t="str">
            <v>M</v>
          </cell>
          <cell r="E13">
            <v>178.00177465004208</v>
          </cell>
          <cell r="F13">
            <v>23270172</v>
          </cell>
          <cell r="G13">
            <v>0</v>
          </cell>
          <cell r="H13">
            <v>0</v>
          </cell>
          <cell r="I13">
            <v>0.25310181289681022</v>
          </cell>
          <cell r="J13">
            <v>33088</v>
          </cell>
          <cell r="K13">
            <v>178.00177465004208</v>
          </cell>
          <cell r="L13">
            <v>23270172</v>
          </cell>
          <cell r="M13">
            <v>0</v>
          </cell>
          <cell r="N13">
            <v>0</v>
          </cell>
          <cell r="O13">
            <v>70.851243019964812</v>
          </cell>
          <cell r="P13">
            <v>9262383</v>
          </cell>
        </row>
        <row r="14">
          <cell r="F14">
            <v>0</v>
          </cell>
          <cell r="G14">
            <v>0</v>
          </cell>
          <cell r="H14">
            <v>0</v>
          </cell>
          <cell r="I14">
            <v>0</v>
          </cell>
          <cell r="J14">
            <v>0</v>
          </cell>
          <cell r="K14">
            <v>0</v>
          </cell>
          <cell r="L14">
            <v>0</v>
          </cell>
          <cell r="M14">
            <v>0</v>
          </cell>
          <cell r="N14">
            <v>0</v>
          </cell>
          <cell r="O14">
            <v>0</v>
          </cell>
          <cell r="P14">
            <v>0</v>
          </cell>
        </row>
        <row r="15">
          <cell r="A15" t="str">
            <v xml:space="preserve">  C.</v>
          </cell>
          <cell r="B15" t="str">
            <v xml:space="preserve"> LIGHTING SYSTEM</v>
          </cell>
          <cell r="C15">
            <v>508</v>
          </cell>
          <cell r="D15" t="str">
            <v>SET</v>
          </cell>
          <cell r="E15">
            <v>18871.641732283464</v>
          </cell>
          <cell r="F15">
            <v>9586794</v>
          </cell>
          <cell r="G15">
            <v>0</v>
          </cell>
          <cell r="H15">
            <v>0</v>
          </cell>
          <cell r="I15">
            <v>28.084645669291337</v>
          </cell>
          <cell r="J15">
            <v>14267</v>
          </cell>
          <cell r="K15">
            <v>18871.641732283464</v>
          </cell>
          <cell r="L15">
            <v>9586794</v>
          </cell>
          <cell r="M15">
            <v>0</v>
          </cell>
          <cell r="N15">
            <v>0</v>
          </cell>
          <cell r="O15">
            <v>8470.6830708661419</v>
          </cell>
          <cell r="P15">
            <v>4303107</v>
          </cell>
        </row>
        <row r="16">
          <cell r="A16" t="str">
            <v>A.8.1</v>
          </cell>
          <cell r="B16" t="str">
            <v>SELF-STANDING POWER PANEL, 480V, 65KA</v>
          </cell>
          <cell r="C16">
            <v>3.90625E-3</v>
          </cell>
          <cell r="D16" t="str">
            <v>SET</v>
          </cell>
          <cell r="E16">
            <v>120000</v>
          </cell>
          <cell r="F16">
            <v>0</v>
          </cell>
          <cell r="G16">
            <v>0</v>
          </cell>
          <cell r="H16">
            <v>0</v>
          </cell>
          <cell r="I16">
            <v>0</v>
          </cell>
          <cell r="J16">
            <v>0</v>
          </cell>
          <cell r="K16">
            <v>0</v>
          </cell>
          <cell r="L16">
            <v>0</v>
          </cell>
          <cell r="M16">
            <v>0</v>
          </cell>
          <cell r="N16">
            <v>0</v>
          </cell>
          <cell r="O16">
            <v>0</v>
          </cell>
          <cell r="P16">
            <v>0</v>
          </cell>
        </row>
        <row r="17">
          <cell r="A17" t="str">
            <v xml:space="preserve">  D.</v>
          </cell>
          <cell r="B17" t="str">
            <v xml:space="preserve"> GROUNDING &amp; LIGHTNING PROTECTION SYSTEM</v>
          </cell>
          <cell r="C17">
            <v>8620</v>
          </cell>
          <cell r="D17" t="str">
            <v>M</v>
          </cell>
          <cell r="E17">
            <v>104.6885150812065</v>
          </cell>
          <cell r="F17">
            <v>902415</v>
          </cell>
          <cell r="G17">
            <v>0</v>
          </cell>
          <cell r="H17">
            <v>0</v>
          </cell>
          <cell r="I17">
            <v>0.40336426914153134</v>
          </cell>
          <cell r="J17">
            <v>3477</v>
          </cell>
          <cell r="K17">
            <v>104.6885150812065</v>
          </cell>
          <cell r="L17">
            <v>902415</v>
          </cell>
          <cell r="M17">
            <v>0</v>
          </cell>
          <cell r="N17">
            <v>0</v>
          </cell>
          <cell r="O17">
            <v>146.95568445475638</v>
          </cell>
          <cell r="P17">
            <v>1266758</v>
          </cell>
        </row>
        <row r="18">
          <cell r="B18" t="str">
            <v>480/240V, 20KVA</v>
          </cell>
          <cell r="C18">
            <v>6</v>
          </cell>
          <cell r="D18" t="str">
            <v>SET</v>
          </cell>
          <cell r="E18">
            <v>30000</v>
          </cell>
          <cell r="F18">
            <v>0</v>
          </cell>
          <cell r="G18">
            <v>0</v>
          </cell>
          <cell r="H18">
            <v>0</v>
          </cell>
          <cell r="I18">
            <v>0</v>
          </cell>
          <cell r="J18">
            <v>0</v>
          </cell>
          <cell r="K18">
            <v>0</v>
          </cell>
          <cell r="L18">
            <v>0</v>
          </cell>
          <cell r="M18">
            <v>0</v>
          </cell>
          <cell r="N18">
            <v>0</v>
          </cell>
          <cell r="O18">
            <v>0</v>
          </cell>
          <cell r="P18">
            <v>0</v>
          </cell>
        </row>
        <row r="19">
          <cell r="A19" t="str">
            <v xml:space="preserve">  E.</v>
          </cell>
          <cell r="B19" t="str">
            <v xml:space="preserve"> TELEPHONE SYSTEM</v>
          </cell>
          <cell r="C19">
            <v>2250</v>
          </cell>
          <cell r="D19" t="str">
            <v>M</v>
          </cell>
          <cell r="E19">
            <v>219.19555555555556</v>
          </cell>
          <cell r="F19">
            <v>493190</v>
          </cell>
          <cell r="G19">
            <v>0</v>
          </cell>
          <cell r="H19">
            <v>0</v>
          </cell>
          <cell r="I19">
            <v>0.20088888888888889</v>
          </cell>
          <cell r="J19">
            <v>452</v>
          </cell>
          <cell r="K19">
            <v>219.19555555555556</v>
          </cell>
          <cell r="L19">
            <v>493190</v>
          </cell>
          <cell r="M19">
            <v>0</v>
          </cell>
          <cell r="N19">
            <v>0</v>
          </cell>
          <cell r="O19">
            <v>56.222222222222221</v>
          </cell>
          <cell r="P19">
            <v>126500</v>
          </cell>
        </row>
        <row r="20">
          <cell r="B20" t="str">
            <v>5S</v>
          </cell>
          <cell r="C20">
            <v>3.5</v>
          </cell>
          <cell r="D20">
            <v>2.11</v>
          </cell>
          <cell r="E20">
            <v>1</v>
          </cell>
          <cell r="F20">
            <v>0</v>
          </cell>
          <cell r="G20">
            <v>0</v>
          </cell>
          <cell r="H20">
            <v>0</v>
          </cell>
          <cell r="I20">
            <v>0</v>
          </cell>
          <cell r="J20">
            <v>0</v>
          </cell>
          <cell r="K20">
            <v>0</v>
          </cell>
          <cell r="L20">
            <v>0</v>
          </cell>
          <cell r="M20">
            <v>0</v>
          </cell>
          <cell r="N20">
            <v>0</v>
          </cell>
          <cell r="O20">
            <v>0</v>
          </cell>
          <cell r="P20">
            <v>0</v>
          </cell>
        </row>
        <row r="21">
          <cell r="A21" t="str">
            <v xml:space="preserve">  F.</v>
          </cell>
          <cell r="B21" t="str">
            <v xml:space="preserve"> PAGE/INTERCOMMUNICATION SYSTEM</v>
          </cell>
          <cell r="C21">
            <v>15</v>
          </cell>
          <cell r="D21" t="str">
            <v>SET</v>
          </cell>
          <cell r="E21">
            <v>67271.8</v>
          </cell>
          <cell r="F21">
            <v>1009077</v>
          </cell>
          <cell r="G21">
            <v>0</v>
          </cell>
          <cell r="H21">
            <v>0</v>
          </cell>
          <cell r="I21">
            <v>87.266666666666666</v>
          </cell>
          <cell r="J21">
            <v>1309</v>
          </cell>
          <cell r="K21">
            <v>67271.8</v>
          </cell>
          <cell r="L21">
            <v>1009077</v>
          </cell>
          <cell r="M21">
            <v>0</v>
          </cell>
          <cell r="N21">
            <v>0</v>
          </cell>
          <cell r="O21">
            <v>24435.333333333332</v>
          </cell>
          <cell r="P21">
            <v>366530</v>
          </cell>
        </row>
        <row r="22">
          <cell r="F22">
            <v>0</v>
          </cell>
          <cell r="G22">
            <v>0</v>
          </cell>
          <cell r="H22">
            <v>0</v>
          </cell>
          <cell r="I22">
            <v>0</v>
          </cell>
          <cell r="J22">
            <v>0</v>
          </cell>
          <cell r="K22">
            <v>0</v>
          </cell>
          <cell r="L22">
            <v>0</v>
          </cell>
          <cell r="M22">
            <v>0</v>
          </cell>
          <cell r="N22">
            <v>0</v>
          </cell>
          <cell r="O22">
            <v>0</v>
          </cell>
          <cell r="P22">
            <v>0</v>
          </cell>
        </row>
        <row r="23">
          <cell r="A23" t="str">
            <v xml:space="preserve">  G.</v>
          </cell>
          <cell r="B23" t="str">
            <v xml:space="preserve"> CCTV SYSTEM</v>
          </cell>
          <cell r="C23">
            <v>6</v>
          </cell>
          <cell r="D23" t="str">
            <v>SET</v>
          </cell>
          <cell r="E23">
            <v>291143.16666666669</v>
          </cell>
          <cell r="F23">
            <v>1746859</v>
          </cell>
          <cell r="G23">
            <v>0</v>
          </cell>
          <cell r="H23">
            <v>0</v>
          </cell>
          <cell r="I23">
            <v>221</v>
          </cell>
          <cell r="J23">
            <v>1326</v>
          </cell>
          <cell r="K23">
            <v>291143.16666666669</v>
          </cell>
          <cell r="L23">
            <v>1746859</v>
          </cell>
          <cell r="M23">
            <v>0</v>
          </cell>
          <cell r="N23">
            <v>0</v>
          </cell>
          <cell r="O23">
            <v>61933.5</v>
          </cell>
          <cell r="P23">
            <v>371601</v>
          </cell>
        </row>
        <row r="24">
          <cell r="F24">
            <v>0</v>
          </cell>
          <cell r="G24">
            <v>0</v>
          </cell>
          <cell r="H24">
            <v>0</v>
          </cell>
          <cell r="I24">
            <v>0</v>
          </cell>
          <cell r="J24">
            <v>0</v>
          </cell>
          <cell r="K24">
            <v>0</v>
          </cell>
          <cell r="L24">
            <v>0</v>
          </cell>
          <cell r="M24">
            <v>0</v>
          </cell>
          <cell r="N24">
            <v>0</v>
          </cell>
          <cell r="O24">
            <v>0</v>
          </cell>
          <cell r="P24">
            <v>0</v>
          </cell>
        </row>
        <row r="25">
          <cell r="A25" t="str">
            <v xml:space="preserve">  H.</v>
          </cell>
          <cell r="B25" t="str">
            <v xml:space="preserve"> CATHODIC PROTECTION SYSTEM</v>
          </cell>
          <cell r="C25">
            <v>60</v>
          </cell>
          <cell r="D25" t="str">
            <v>PC</v>
          </cell>
          <cell r="E25">
            <v>12445.316666666668</v>
          </cell>
          <cell r="F25">
            <v>746719</v>
          </cell>
          <cell r="G25">
            <v>0</v>
          </cell>
          <cell r="H25">
            <v>0</v>
          </cell>
          <cell r="I25">
            <v>17.083333333333332</v>
          </cell>
          <cell r="J25">
            <v>1025</v>
          </cell>
          <cell r="K25">
            <v>12445.316666666668</v>
          </cell>
          <cell r="L25">
            <v>746719</v>
          </cell>
          <cell r="M25">
            <v>0</v>
          </cell>
          <cell r="N25">
            <v>0</v>
          </cell>
          <cell r="O25">
            <v>6387.1</v>
          </cell>
          <cell r="P25">
            <v>383226</v>
          </cell>
        </row>
        <row r="26">
          <cell r="B26">
            <v>0</v>
          </cell>
          <cell r="C26">
            <v>0</v>
          </cell>
          <cell r="D26">
            <v>0</v>
          </cell>
          <cell r="E26">
            <v>0</v>
          </cell>
          <cell r="F26">
            <v>0</v>
          </cell>
          <cell r="G26">
            <v>0</v>
          </cell>
          <cell r="H26">
            <v>0</v>
          </cell>
          <cell r="I26">
            <v>0.15</v>
          </cell>
          <cell r="J26">
            <v>0</v>
          </cell>
          <cell r="K26">
            <v>0.15</v>
          </cell>
          <cell r="L26">
            <v>0</v>
          </cell>
          <cell r="M26">
            <v>0</v>
          </cell>
          <cell r="N26">
            <v>0</v>
          </cell>
          <cell r="O26">
            <v>0</v>
          </cell>
          <cell r="P26">
            <v>2</v>
          </cell>
          <cell r="Q26">
            <v>0</v>
          </cell>
        </row>
        <row r="27">
          <cell r="A27" t="str">
            <v xml:space="preserve">  I.</v>
          </cell>
          <cell r="B27" t="str">
            <v>APS SYSTEM</v>
          </cell>
          <cell r="C27">
            <v>60</v>
          </cell>
          <cell r="D27" t="str">
            <v>SET</v>
          </cell>
          <cell r="E27">
            <v>260365.88333333333</v>
          </cell>
          <cell r="F27">
            <v>15621953</v>
          </cell>
          <cell r="G27">
            <v>0</v>
          </cell>
          <cell r="H27">
            <v>0</v>
          </cell>
          <cell r="I27">
            <v>227.13333333333333</v>
          </cell>
          <cell r="J27">
            <v>13628</v>
          </cell>
          <cell r="K27">
            <v>260365.88333333333</v>
          </cell>
          <cell r="L27">
            <v>15621953</v>
          </cell>
          <cell r="M27">
            <v>0</v>
          </cell>
          <cell r="N27">
            <v>0</v>
          </cell>
          <cell r="O27">
            <v>63605.433333333334</v>
          </cell>
          <cell r="P27">
            <v>3816326</v>
          </cell>
          <cell r="Q27">
            <v>0</v>
          </cell>
        </row>
        <row r="28">
          <cell r="A28">
            <v>23</v>
          </cell>
          <cell r="B28" t="str">
            <v>5S</v>
          </cell>
          <cell r="C28">
            <v>3.5</v>
          </cell>
          <cell r="D28">
            <v>2.11</v>
          </cell>
          <cell r="E28">
            <v>1</v>
          </cell>
          <cell r="F28">
            <v>0</v>
          </cell>
          <cell r="G28">
            <v>0</v>
          </cell>
          <cell r="H28">
            <v>0</v>
          </cell>
          <cell r="I28">
            <v>0.3</v>
          </cell>
          <cell r="J28">
            <v>0</v>
          </cell>
          <cell r="K28">
            <v>0.3</v>
          </cell>
          <cell r="L28">
            <v>0</v>
          </cell>
          <cell r="M28">
            <v>0</v>
          </cell>
          <cell r="N28">
            <v>0</v>
          </cell>
          <cell r="O28">
            <v>0</v>
          </cell>
          <cell r="P28">
            <v>3</v>
          </cell>
          <cell r="Q28">
            <v>0</v>
          </cell>
        </row>
        <row r="29">
          <cell r="A29" t="str">
            <v xml:space="preserve">  J.</v>
          </cell>
          <cell r="B29" t="str">
            <v>U/G CONDUIT BANK</v>
          </cell>
          <cell r="C29">
            <v>2850</v>
          </cell>
          <cell r="D29" t="str">
            <v>M3</v>
          </cell>
          <cell r="E29">
            <v>2070.4561403508774</v>
          </cell>
          <cell r="F29">
            <v>5900800</v>
          </cell>
          <cell r="G29">
            <v>0</v>
          </cell>
          <cell r="H29">
            <v>0</v>
          </cell>
          <cell r="I29">
            <v>9.5898245614035087</v>
          </cell>
          <cell r="J29">
            <v>27331</v>
          </cell>
          <cell r="K29">
            <v>2070.4561403508774</v>
          </cell>
          <cell r="L29">
            <v>5900800</v>
          </cell>
          <cell r="M29">
            <v>0</v>
          </cell>
          <cell r="N29">
            <v>0</v>
          </cell>
          <cell r="O29">
            <v>7703.0175438596489</v>
          </cell>
          <cell r="P29">
            <v>21953600</v>
          </cell>
          <cell r="Q29">
            <v>0</v>
          </cell>
        </row>
        <row r="30">
          <cell r="A30">
            <v>25</v>
          </cell>
          <cell r="B30" t="str">
            <v>5S</v>
          </cell>
          <cell r="C30">
            <v>5</v>
          </cell>
          <cell r="D30">
            <v>2.77</v>
          </cell>
          <cell r="E30">
            <v>1</v>
          </cell>
          <cell r="F30">
            <v>0</v>
          </cell>
          <cell r="G30">
            <v>0</v>
          </cell>
          <cell r="H30">
            <v>0</v>
          </cell>
          <cell r="I30">
            <v>0.3</v>
          </cell>
          <cell r="J30">
            <v>0</v>
          </cell>
          <cell r="K30">
            <v>0.3</v>
          </cell>
          <cell r="L30">
            <v>0</v>
          </cell>
          <cell r="M30">
            <v>0</v>
          </cell>
          <cell r="N30">
            <v>0</v>
          </cell>
          <cell r="O30">
            <v>0</v>
          </cell>
          <cell r="P30">
            <v>4</v>
          </cell>
          <cell r="Q30">
            <v>0</v>
          </cell>
        </row>
        <row r="31">
          <cell r="A31">
            <v>26</v>
          </cell>
          <cell r="B31" t="str">
            <v>5S</v>
          </cell>
          <cell r="C31">
            <v>6</v>
          </cell>
          <cell r="D31">
            <v>2.77</v>
          </cell>
          <cell r="E31">
            <v>1.7652958621831609E-284</v>
          </cell>
          <cell r="F31">
            <v>0</v>
          </cell>
          <cell r="G31">
            <v>0</v>
          </cell>
          <cell r="H31">
            <v>0</v>
          </cell>
          <cell r="I31">
            <v>0</v>
          </cell>
          <cell r="J31">
            <v>0</v>
          </cell>
          <cell r="K31" t="str">
            <v>M+L</v>
          </cell>
          <cell r="L31" t="str">
            <v>M+L</v>
          </cell>
          <cell r="M31">
            <v>0</v>
          </cell>
          <cell r="N31">
            <v>0</v>
          </cell>
          <cell r="O31">
            <v>60</v>
          </cell>
          <cell r="P31">
            <v>420000</v>
          </cell>
          <cell r="Q31">
            <v>0</v>
          </cell>
        </row>
        <row r="32">
          <cell r="A32">
            <v>22.062500003958178</v>
          </cell>
          <cell r="B32" t="str">
            <v>TOTAL (ALT-1)</v>
          </cell>
          <cell r="C32">
            <v>0</v>
          </cell>
          <cell r="D32">
            <v>0</v>
          </cell>
          <cell r="E32">
            <v>0</v>
          </cell>
          <cell r="F32">
            <v>197890079</v>
          </cell>
          <cell r="G32">
            <v>0</v>
          </cell>
          <cell r="H32">
            <v>0</v>
          </cell>
          <cell r="I32">
            <v>0</v>
          </cell>
          <cell r="J32">
            <v>109667</v>
          </cell>
          <cell r="K32">
            <v>0</v>
          </cell>
          <cell r="L32">
            <v>197890079</v>
          </cell>
          <cell r="M32">
            <v>0</v>
          </cell>
          <cell r="N32">
            <v>0</v>
          </cell>
          <cell r="O32">
            <v>0</v>
          </cell>
          <cell r="P32">
            <v>48005061</v>
          </cell>
          <cell r="Q32">
            <v>109667</v>
          </cell>
        </row>
        <row r="33">
          <cell r="A33">
            <v>28</v>
          </cell>
          <cell r="B33">
            <v>42</v>
          </cell>
          <cell r="C33">
            <v>0</v>
          </cell>
          <cell r="D33">
            <v>0</v>
          </cell>
          <cell r="E33" t="str">
            <v/>
          </cell>
          <cell r="F33">
            <v>0</v>
          </cell>
          <cell r="G33">
            <v>0</v>
          </cell>
          <cell r="H33">
            <v>0</v>
          </cell>
          <cell r="I33">
            <v>0</v>
          </cell>
          <cell r="J33">
            <v>0</v>
          </cell>
          <cell r="K33">
            <v>0</v>
          </cell>
          <cell r="L33">
            <v>0</v>
          </cell>
          <cell r="M33">
            <v>0</v>
          </cell>
          <cell r="N33">
            <v>0</v>
          </cell>
          <cell r="O33">
            <v>0</v>
          </cell>
          <cell r="P33">
            <v>0</v>
          </cell>
          <cell r="Q33">
            <v>0</v>
          </cell>
        </row>
        <row r="34">
          <cell r="A34" t="str">
            <v>OTHER</v>
          </cell>
          <cell r="B34" t="str">
            <v xml:space="preserve"> CATHODIC PROTECTION SYSTEM  FOR TRUNK LINE</v>
          </cell>
          <cell r="C34">
            <v>1</v>
          </cell>
          <cell r="D34" t="str">
            <v>LOT</v>
          </cell>
          <cell r="E34">
            <v>0</v>
          </cell>
          <cell r="F34">
            <v>4357694</v>
          </cell>
          <cell r="G34">
            <v>0</v>
          </cell>
          <cell r="H34">
            <v>0</v>
          </cell>
          <cell r="I34">
            <v>0</v>
          </cell>
          <cell r="J34">
            <v>6089</v>
          </cell>
          <cell r="K34">
            <v>0</v>
          </cell>
          <cell r="L34">
            <v>4357694</v>
          </cell>
          <cell r="M34">
            <v>0</v>
          </cell>
          <cell r="N34">
            <v>0</v>
          </cell>
          <cell r="O34">
            <v>0</v>
          </cell>
          <cell r="P34">
            <v>2372268</v>
          </cell>
          <cell r="Q34">
            <v>6089</v>
          </cell>
        </row>
        <row r="35">
          <cell r="A35">
            <v>33</v>
          </cell>
          <cell r="B35" t="str">
            <v xml:space="preserve">     4"</v>
          </cell>
          <cell r="C35">
            <v>350</v>
          </cell>
          <cell r="D35" t="str">
            <v>M</v>
          </cell>
          <cell r="E35">
            <v>343</v>
          </cell>
          <cell r="F35">
            <v>120050</v>
          </cell>
          <cell r="G35">
            <v>0</v>
          </cell>
          <cell r="H35">
            <v>0</v>
          </cell>
          <cell r="I35">
            <v>0</v>
          </cell>
          <cell r="J35">
            <v>0</v>
          </cell>
          <cell r="K35">
            <v>410000</v>
          </cell>
          <cell r="L35">
            <v>0</v>
          </cell>
          <cell r="M35">
            <v>0</v>
          </cell>
          <cell r="N35">
            <v>0</v>
          </cell>
          <cell r="O35">
            <v>0</v>
          </cell>
          <cell r="P35">
            <v>0</v>
          </cell>
          <cell r="Q35">
            <v>0</v>
          </cell>
        </row>
        <row r="36">
          <cell r="A36">
            <v>31</v>
          </cell>
          <cell r="B36" t="str">
            <v xml:space="preserve">MATERIAL PRICE 造價分析 </v>
          </cell>
          <cell r="C36">
            <v>508</v>
          </cell>
          <cell r="D36" t="str">
            <v>SET</v>
          </cell>
          <cell r="E36" t="str">
            <v/>
          </cell>
          <cell r="F36">
            <v>0</v>
          </cell>
          <cell r="G36">
            <v>0</v>
          </cell>
          <cell r="H36">
            <v>0</v>
          </cell>
          <cell r="I36">
            <v>0</v>
          </cell>
          <cell r="J36">
            <v>0</v>
          </cell>
          <cell r="K36">
            <v>0</v>
          </cell>
          <cell r="L36">
            <v>0</v>
          </cell>
          <cell r="M36">
            <v>0</v>
          </cell>
          <cell r="N36">
            <v>0</v>
          </cell>
          <cell r="O36">
            <v>0</v>
          </cell>
          <cell r="P36">
            <v>0</v>
          </cell>
          <cell r="Q36">
            <v>0</v>
          </cell>
        </row>
        <row r="37">
          <cell r="A37">
            <v>32</v>
          </cell>
          <cell r="B37" t="str">
            <v xml:space="preserve">CAPACITOR </v>
          </cell>
          <cell r="C37">
            <v>0</v>
          </cell>
          <cell r="D37" t="str">
            <v>KVA</v>
          </cell>
          <cell r="E37" t="str">
            <v/>
          </cell>
          <cell r="F37">
            <v>0</v>
          </cell>
          <cell r="G37">
            <v>0</v>
          </cell>
          <cell r="H37">
            <v>0</v>
          </cell>
          <cell r="I37">
            <v>0</v>
          </cell>
          <cell r="J37">
            <v>0</v>
          </cell>
          <cell r="K37">
            <v>0</v>
          </cell>
          <cell r="L37">
            <v>0</v>
          </cell>
          <cell r="M37">
            <v>0</v>
          </cell>
          <cell r="N37">
            <v>0</v>
          </cell>
          <cell r="O37">
            <v>0</v>
          </cell>
          <cell r="P37">
            <v>0</v>
          </cell>
          <cell r="Q37">
            <v>0</v>
          </cell>
        </row>
        <row r="38">
          <cell r="A38">
            <v>33</v>
          </cell>
          <cell r="B38" t="str">
            <v>CABLE &amp; WIRE FOR POWER SYSTEM</v>
          </cell>
          <cell r="C38">
            <v>130730</v>
          </cell>
          <cell r="D38" t="str">
            <v>M</v>
          </cell>
          <cell r="E38" t="str">
            <v/>
          </cell>
          <cell r="F38">
            <v>0</v>
          </cell>
          <cell r="G38">
            <v>0</v>
          </cell>
          <cell r="H38">
            <v>0</v>
          </cell>
          <cell r="I38">
            <v>0</v>
          </cell>
          <cell r="J38">
            <v>0</v>
          </cell>
          <cell r="K38">
            <v>0</v>
          </cell>
          <cell r="L38">
            <v>0</v>
          </cell>
          <cell r="M38">
            <v>0</v>
          </cell>
          <cell r="N38">
            <v>0</v>
          </cell>
          <cell r="O38">
            <v>0</v>
          </cell>
          <cell r="P38">
            <v>0</v>
          </cell>
          <cell r="Q38">
            <v>0</v>
          </cell>
        </row>
        <row r="39">
          <cell r="A39">
            <v>34</v>
          </cell>
          <cell r="B39" t="str">
            <v>LIGHTING FIXTURE</v>
          </cell>
          <cell r="C39">
            <v>508</v>
          </cell>
          <cell r="D39" t="str">
            <v>SET</v>
          </cell>
          <cell r="E39" t="str">
            <v/>
          </cell>
          <cell r="F39">
            <v>0</v>
          </cell>
          <cell r="G39">
            <v>0</v>
          </cell>
          <cell r="H39">
            <v>0</v>
          </cell>
          <cell r="I39">
            <v>0</v>
          </cell>
          <cell r="J39">
            <v>0</v>
          </cell>
          <cell r="K39">
            <v>0</v>
          </cell>
          <cell r="L39">
            <v>0</v>
          </cell>
          <cell r="M39">
            <v>0</v>
          </cell>
          <cell r="N39">
            <v>0</v>
          </cell>
          <cell r="O39">
            <v>0</v>
          </cell>
          <cell r="P39">
            <v>0</v>
          </cell>
          <cell r="Q39">
            <v>0</v>
          </cell>
        </row>
        <row r="40">
          <cell r="A40">
            <v>35</v>
          </cell>
          <cell r="B40">
            <v>64</v>
          </cell>
          <cell r="C40">
            <v>0</v>
          </cell>
          <cell r="D40">
            <v>0</v>
          </cell>
          <cell r="E40" t="str">
            <v/>
          </cell>
          <cell r="F40">
            <v>0</v>
          </cell>
          <cell r="G40">
            <v>0</v>
          </cell>
          <cell r="H40">
            <v>0</v>
          </cell>
          <cell r="I40">
            <v>0</v>
          </cell>
          <cell r="J40">
            <v>0</v>
          </cell>
          <cell r="K40">
            <v>0</v>
          </cell>
          <cell r="L40">
            <v>0</v>
          </cell>
          <cell r="M40">
            <v>0</v>
          </cell>
          <cell r="N40">
            <v>0</v>
          </cell>
          <cell r="O40">
            <v>0</v>
          </cell>
          <cell r="P40">
            <v>0</v>
          </cell>
          <cell r="Q40">
            <v>0</v>
          </cell>
        </row>
        <row r="41">
          <cell r="A41">
            <v>36</v>
          </cell>
          <cell r="B41" t="str">
            <v>LABOR PRICE 造價分析</v>
          </cell>
          <cell r="C41">
            <v>0</v>
          </cell>
          <cell r="D41">
            <v>0</v>
          </cell>
          <cell r="E41" t="str">
            <v/>
          </cell>
          <cell r="F41">
            <v>0</v>
          </cell>
          <cell r="G41">
            <v>0</v>
          </cell>
          <cell r="H41">
            <v>0</v>
          </cell>
          <cell r="I41">
            <v>0</v>
          </cell>
          <cell r="J41">
            <v>0</v>
          </cell>
          <cell r="K41">
            <v>0</v>
          </cell>
          <cell r="L41">
            <v>0</v>
          </cell>
          <cell r="M41">
            <v>0</v>
          </cell>
          <cell r="N41">
            <v>0</v>
          </cell>
          <cell r="O41">
            <v>0</v>
          </cell>
          <cell r="P41">
            <v>0</v>
          </cell>
          <cell r="Q41">
            <v>0</v>
          </cell>
        </row>
        <row r="42">
          <cell r="A42">
            <v>37</v>
          </cell>
          <cell r="B42" t="str">
            <v xml:space="preserve">CAPACITOR </v>
          </cell>
          <cell r="C42">
            <v>0</v>
          </cell>
          <cell r="D42" t="str">
            <v>KVA</v>
          </cell>
          <cell r="E42" t="str">
            <v/>
          </cell>
          <cell r="F42">
            <v>0</v>
          </cell>
          <cell r="G42">
            <v>0</v>
          </cell>
          <cell r="H42">
            <v>0</v>
          </cell>
          <cell r="I42">
            <v>0</v>
          </cell>
          <cell r="J42">
            <v>0</v>
          </cell>
          <cell r="K42">
            <v>0</v>
          </cell>
          <cell r="L42">
            <v>0</v>
          </cell>
          <cell r="M42">
            <v>0</v>
          </cell>
          <cell r="N42">
            <v>0</v>
          </cell>
          <cell r="O42">
            <v>0</v>
          </cell>
          <cell r="P42">
            <v>0</v>
          </cell>
          <cell r="Q42">
            <v>0</v>
          </cell>
        </row>
        <row r="43">
          <cell r="A43">
            <v>38</v>
          </cell>
          <cell r="B43" t="str">
            <v>CABLE &amp; WIRE FOR POWER SYSTEM</v>
          </cell>
          <cell r="C43">
            <v>130730</v>
          </cell>
          <cell r="D43" t="str">
            <v>M</v>
          </cell>
          <cell r="E43">
            <v>0</v>
          </cell>
          <cell r="F43">
            <v>0</v>
          </cell>
          <cell r="G43">
            <v>0</v>
          </cell>
          <cell r="H43">
            <v>0</v>
          </cell>
          <cell r="I43">
            <v>0.73359596114128356</v>
          </cell>
          <cell r="J43">
            <v>95903</v>
          </cell>
          <cell r="K43">
            <v>0</v>
          </cell>
          <cell r="L43">
            <v>0</v>
          </cell>
          <cell r="M43">
            <v>0</v>
          </cell>
          <cell r="N43">
            <v>0</v>
          </cell>
          <cell r="O43">
            <v>0</v>
          </cell>
          <cell r="P43">
            <v>0</v>
          </cell>
          <cell r="Q43">
            <v>0</v>
          </cell>
        </row>
        <row r="44">
          <cell r="A44" t="str">
            <v>A.3.2</v>
          </cell>
          <cell r="B44" t="str">
            <v>LIGHTING FIXTURE</v>
          </cell>
          <cell r="C44">
            <v>508</v>
          </cell>
          <cell r="D44" t="str">
            <v>SET</v>
          </cell>
          <cell r="E44">
            <v>500000</v>
          </cell>
          <cell r="F44">
            <v>5000000</v>
          </cell>
          <cell r="G44">
            <v>0</v>
          </cell>
          <cell r="H44">
            <v>0</v>
          </cell>
          <cell r="I44">
            <v>0</v>
          </cell>
          <cell r="J44">
            <v>0</v>
          </cell>
          <cell r="K44">
            <v>0</v>
          </cell>
          <cell r="L44">
            <v>0</v>
          </cell>
          <cell r="M44">
            <v>0</v>
          </cell>
          <cell r="N44">
            <v>0</v>
          </cell>
          <cell r="O44">
            <v>0</v>
          </cell>
          <cell r="P44">
            <v>0</v>
          </cell>
          <cell r="Q44">
            <v>0</v>
          </cell>
        </row>
        <row r="45">
          <cell r="A45" t="str">
            <v>AVE.</v>
          </cell>
          <cell r="B45" t="str">
            <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row>
        <row r="46">
          <cell r="A46" t="str">
            <v>ALT-2</v>
          </cell>
          <cell r="B46">
            <v>0</v>
          </cell>
          <cell r="C46" t="str">
            <v/>
          </cell>
          <cell r="D46" t="str">
            <v/>
          </cell>
          <cell r="E46">
            <v>0</v>
          </cell>
          <cell r="F46">
            <v>0</v>
          </cell>
          <cell r="G46">
            <v>0</v>
          </cell>
          <cell r="H46">
            <v>0</v>
          </cell>
          <cell r="I46">
            <v>0</v>
          </cell>
          <cell r="J46">
            <v>0</v>
          </cell>
          <cell r="K46">
            <v>0</v>
          </cell>
          <cell r="L46">
            <v>0</v>
          </cell>
          <cell r="M46">
            <v>0</v>
          </cell>
          <cell r="N46">
            <v>0</v>
          </cell>
          <cell r="O46">
            <v>0</v>
          </cell>
          <cell r="P46">
            <v>0</v>
          </cell>
        </row>
        <row r="47">
          <cell r="A47">
            <v>1</v>
          </cell>
          <cell r="B47" t="str">
            <v xml:space="preserve">  6.9KV GCS ,  NEMA CLASS E2 , MCC PANEL</v>
          </cell>
          <cell r="C47">
            <v>-1</v>
          </cell>
          <cell r="D47" t="str">
            <v>PNL</v>
          </cell>
          <cell r="E47">
            <v>500000</v>
          </cell>
          <cell r="F47">
            <v>-500000</v>
          </cell>
          <cell r="G47">
            <v>0</v>
          </cell>
          <cell r="H47">
            <v>0</v>
          </cell>
          <cell r="I47">
            <v>20</v>
          </cell>
          <cell r="J47">
            <v>-20</v>
          </cell>
          <cell r="K47">
            <v>500000</v>
          </cell>
          <cell r="L47">
            <v>-500000</v>
          </cell>
          <cell r="M47">
            <v>0</v>
          </cell>
          <cell r="N47">
            <v>0</v>
          </cell>
          <cell r="O47">
            <v>5600</v>
          </cell>
          <cell r="P47">
            <v>-5600</v>
          </cell>
          <cell r="Q47">
            <v>0</v>
          </cell>
        </row>
        <row r="48">
          <cell r="A48">
            <v>2</v>
          </cell>
          <cell r="B48" t="str">
            <v xml:space="preserve">  600V POWER CABLE 3/C 5.5 sq.mm  XLPE/PVC</v>
          </cell>
          <cell r="C48">
            <v>-195</v>
          </cell>
          <cell r="D48" t="str">
            <v>M</v>
          </cell>
          <cell r="E48">
            <v>20</v>
          </cell>
          <cell r="F48">
            <v>-3900</v>
          </cell>
          <cell r="G48">
            <v>0</v>
          </cell>
          <cell r="H48">
            <v>0</v>
          </cell>
          <cell r="I48">
            <v>0.1</v>
          </cell>
          <cell r="J48">
            <v>-20</v>
          </cell>
          <cell r="K48">
            <v>20</v>
          </cell>
          <cell r="L48">
            <v>-3900</v>
          </cell>
          <cell r="M48">
            <v>0</v>
          </cell>
          <cell r="N48">
            <v>0</v>
          </cell>
          <cell r="O48">
            <v>28</v>
          </cell>
          <cell r="P48">
            <v>-5460</v>
          </cell>
          <cell r="Q48">
            <v>0</v>
          </cell>
        </row>
        <row r="49">
          <cell r="A49">
            <v>3</v>
          </cell>
          <cell r="B49" t="str">
            <v xml:space="preserve">  600V CONTROL CABLE 12/C 2.0 sq.mm  PVC/PVC</v>
          </cell>
          <cell r="C49">
            <v>-195</v>
          </cell>
          <cell r="D49" t="str">
            <v>M</v>
          </cell>
          <cell r="E49">
            <v>38</v>
          </cell>
          <cell r="F49">
            <v>-7410</v>
          </cell>
          <cell r="G49">
            <v>0</v>
          </cell>
          <cell r="H49">
            <v>0</v>
          </cell>
          <cell r="I49">
            <v>0.13800000000000001</v>
          </cell>
          <cell r="J49">
            <v>-27</v>
          </cell>
          <cell r="K49">
            <v>38</v>
          </cell>
          <cell r="L49">
            <v>-7410</v>
          </cell>
          <cell r="M49">
            <v>0</v>
          </cell>
          <cell r="N49">
            <v>0</v>
          </cell>
          <cell r="O49">
            <v>39</v>
          </cell>
          <cell r="P49">
            <v>-7605</v>
          </cell>
          <cell r="Q49">
            <v>0</v>
          </cell>
        </row>
        <row r="50">
          <cell r="A50">
            <v>4</v>
          </cell>
          <cell r="B50" t="str">
            <v xml:space="preserve">  8KV POWER CABLE 3/C  38 sq.mm  XLPE/PVC</v>
          </cell>
          <cell r="C50">
            <v>-580</v>
          </cell>
          <cell r="D50" t="str">
            <v>M</v>
          </cell>
          <cell r="E50">
            <v>268</v>
          </cell>
          <cell r="F50">
            <v>-155440</v>
          </cell>
          <cell r="G50">
            <v>0</v>
          </cell>
          <cell r="H50">
            <v>0</v>
          </cell>
          <cell r="I50">
            <v>0.32100000000000001</v>
          </cell>
          <cell r="J50">
            <v>-186</v>
          </cell>
          <cell r="K50">
            <v>268</v>
          </cell>
          <cell r="L50">
            <v>-155440</v>
          </cell>
          <cell r="M50">
            <v>0</v>
          </cell>
          <cell r="N50">
            <v>0</v>
          </cell>
          <cell r="O50">
            <v>90</v>
          </cell>
          <cell r="P50">
            <v>-52200</v>
          </cell>
          <cell r="Q50">
            <v>0</v>
          </cell>
        </row>
        <row r="51">
          <cell r="A51">
            <v>5</v>
          </cell>
          <cell r="B51" t="str">
            <v xml:space="preserve">  8KV POWER CABLE 3/C  60 sq.mm  XLPE/PVC</v>
          </cell>
          <cell r="C51">
            <v>390</v>
          </cell>
          <cell r="D51" t="str">
            <v>M</v>
          </cell>
          <cell r="E51">
            <v>367</v>
          </cell>
          <cell r="F51">
            <v>143130</v>
          </cell>
          <cell r="G51">
            <v>0</v>
          </cell>
          <cell r="H51">
            <v>0</v>
          </cell>
          <cell r="I51">
            <v>0.38800000000000001</v>
          </cell>
          <cell r="J51">
            <v>151</v>
          </cell>
          <cell r="K51">
            <v>367</v>
          </cell>
          <cell r="L51">
            <v>143130</v>
          </cell>
          <cell r="M51">
            <v>0</v>
          </cell>
          <cell r="N51">
            <v>0</v>
          </cell>
          <cell r="O51">
            <v>109</v>
          </cell>
          <cell r="P51">
            <v>42510</v>
          </cell>
          <cell r="Q51">
            <v>0</v>
          </cell>
        </row>
        <row r="52">
          <cell r="A52">
            <v>6</v>
          </cell>
          <cell r="B52" t="str">
            <v xml:space="preserve"> PVC CONDUIT, THICK WALL, CNS1302 SCH. B , 2"</v>
          </cell>
          <cell r="C52">
            <v>-390</v>
          </cell>
          <cell r="D52" t="str">
            <v>M</v>
          </cell>
          <cell r="E52">
            <v>38</v>
          </cell>
          <cell r="F52">
            <v>-14820</v>
          </cell>
          <cell r="G52">
            <v>0</v>
          </cell>
          <cell r="H52">
            <v>0</v>
          </cell>
          <cell r="I52">
            <v>0.3</v>
          </cell>
          <cell r="J52">
            <v>-117</v>
          </cell>
          <cell r="K52">
            <v>38</v>
          </cell>
          <cell r="L52">
            <v>-14820</v>
          </cell>
          <cell r="M52">
            <v>0</v>
          </cell>
          <cell r="N52">
            <v>0</v>
          </cell>
          <cell r="O52">
            <v>84</v>
          </cell>
          <cell r="P52">
            <v>-32760</v>
          </cell>
          <cell r="Q52">
            <v>0</v>
          </cell>
        </row>
        <row r="53">
          <cell r="A53">
            <v>7</v>
          </cell>
          <cell r="B53" t="str">
            <v xml:space="preserve"> MISCELLANEOUS </v>
          </cell>
          <cell r="C53">
            <v>1</v>
          </cell>
          <cell r="D53" t="str">
            <v>LOT</v>
          </cell>
          <cell r="E53">
            <v>-708.6</v>
          </cell>
          <cell r="F53">
            <v>-709</v>
          </cell>
          <cell r="G53">
            <v>0</v>
          </cell>
          <cell r="H53">
            <v>0</v>
          </cell>
          <cell r="I53">
            <v>-2.46</v>
          </cell>
          <cell r="J53">
            <v>-2</v>
          </cell>
          <cell r="K53">
            <v>-709</v>
          </cell>
          <cell r="L53">
            <v>-709</v>
          </cell>
          <cell r="M53">
            <v>0</v>
          </cell>
          <cell r="N53">
            <v>0</v>
          </cell>
          <cell r="O53">
            <v>-689</v>
          </cell>
          <cell r="P53">
            <v>-689</v>
          </cell>
        </row>
        <row r="54">
          <cell r="B54" t="str">
            <v>SUB-TOTAL : (ALT-1)</v>
          </cell>
          <cell r="C54">
            <v>0</v>
          </cell>
          <cell r="D54">
            <v>0</v>
          </cell>
          <cell r="E54">
            <v>0</v>
          </cell>
          <cell r="F54">
            <v>-539149</v>
          </cell>
          <cell r="G54">
            <v>0</v>
          </cell>
          <cell r="H54">
            <v>0</v>
          </cell>
          <cell r="I54">
            <v>0</v>
          </cell>
          <cell r="J54">
            <v>-221</v>
          </cell>
          <cell r="K54">
            <v>0</v>
          </cell>
          <cell r="L54">
            <v>-539149</v>
          </cell>
          <cell r="M54">
            <v>0</v>
          </cell>
          <cell r="N54">
            <v>0</v>
          </cell>
          <cell r="O54">
            <v>0</v>
          </cell>
          <cell r="P54">
            <v>-61804</v>
          </cell>
          <cell r="Q54">
            <v>-221</v>
          </cell>
        </row>
        <row r="55">
          <cell r="H55">
            <v>0</v>
          </cell>
          <cell r="I55">
            <v>0.31715698242186791</v>
          </cell>
          <cell r="J55">
            <v>98</v>
          </cell>
          <cell r="K55">
            <v>232</v>
          </cell>
          <cell r="L55">
            <v>69600</v>
          </cell>
          <cell r="M55">
            <v>0</v>
          </cell>
          <cell r="N55">
            <v>0</v>
          </cell>
          <cell r="O55">
            <v>91</v>
          </cell>
          <cell r="P55">
            <v>27300</v>
          </cell>
        </row>
        <row r="56">
          <cell r="A56" t="str">
            <v>ALT-3</v>
          </cell>
        </row>
        <row r="57">
          <cell r="A57">
            <v>1</v>
          </cell>
          <cell r="B57" t="str">
            <v xml:space="preserve"> AUTO-TRANSFORMER FOR 6.9KV 8500KW MOTOR STARTER , </v>
          </cell>
          <cell r="C57">
            <v>1</v>
          </cell>
          <cell r="D57" t="str">
            <v>SET</v>
          </cell>
          <cell r="E57">
            <v>484000</v>
          </cell>
          <cell r="F57">
            <v>484000</v>
          </cell>
          <cell r="G57">
            <v>0</v>
          </cell>
          <cell r="H57">
            <v>0</v>
          </cell>
          <cell r="I57">
            <v>20</v>
          </cell>
          <cell r="J57">
            <v>20</v>
          </cell>
          <cell r="K57">
            <v>484000</v>
          </cell>
          <cell r="L57">
            <v>484000</v>
          </cell>
          <cell r="M57">
            <v>0</v>
          </cell>
          <cell r="N57">
            <v>0</v>
          </cell>
          <cell r="O57">
            <v>5600</v>
          </cell>
          <cell r="P57">
            <v>5600</v>
          </cell>
        </row>
        <row r="58">
          <cell r="A58">
            <v>3</v>
          </cell>
          <cell r="B58" t="str">
            <v xml:space="preserve"> TAP 80% , STARTING TIME 60 Sec. (MOTOR PF=0.7 , EFF=0.9)</v>
          </cell>
          <cell r="C58">
            <v>2</v>
          </cell>
          <cell r="D58" t="str">
            <v>P_x000E_L</v>
          </cell>
          <cell r="E58">
            <v>1500000</v>
          </cell>
          <cell r="F58">
            <v>0</v>
          </cell>
          <cell r="G58">
            <v>0</v>
          </cell>
          <cell r="H58">
            <v>0</v>
          </cell>
          <cell r="I58">
            <v>0</v>
          </cell>
          <cell r="J58">
            <v>0</v>
          </cell>
          <cell r="K58">
            <v>0</v>
          </cell>
          <cell r="L58">
            <v>0</v>
          </cell>
          <cell r="M58">
            <v>0</v>
          </cell>
          <cell r="N58">
            <v>0</v>
          </cell>
          <cell r="O58">
            <v>0</v>
          </cell>
          <cell r="P58">
            <v>0</v>
          </cell>
        </row>
        <row r="59">
          <cell r="A59">
            <v>2</v>
          </cell>
          <cell r="B59" t="str">
            <v xml:space="preserve">  6.9KV VCB 1250A 40KA</v>
          </cell>
          <cell r="C59">
            <v>3</v>
          </cell>
          <cell r="D59" t="str">
            <v>PNL</v>
          </cell>
          <cell r="E59">
            <v>800000</v>
          </cell>
          <cell r="F59">
            <v>2400000</v>
          </cell>
          <cell r="G59">
            <v>0</v>
          </cell>
          <cell r="H59">
            <v>0</v>
          </cell>
          <cell r="I59">
            <v>20</v>
          </cell>
          <cell r="J59">
            <v>60</v>
          </cell>
          <cell r="K59">
            <v>800000</v>
          </cell>
          <cell r="L59">
            <v>2400000</v>
          </cell>
          <cell r="M59">
            <v>0</v>
          </cell>
          <cell r="N59">
            <v>0</v>
          </cell>
          <cell r="O59">
            <v>5600</v>
          </cell>
          <cell r="P59">
            <v>16800</v>
          </cell>
          <cell r="Q59">
            <v>0</v>
          </cell>
        </row>
        <row r="60">
          <cell r="A60">
            <v>3</v>
          </cell>
          <cell r="B60" t="str">
            <v xml:space="preserve">  6.9KV 2000KVA , W/GCS , CAPACIATOR PANEL</v>
          </cell>
          <cell r="C60">
            <v>2</v>
          </cell>
          <cell r="D60" t="str">
            <v>PNL</v>
          </cell>
          <cell r="E60">
            <v>1500000</v>
          </cell>
          <cell r="F60">
            <v>3000000</v>
          </cell>
          <cell r="G60">
            <v>0</v>
          </cell>
          <cell r="H60">
            <v>0</v>
          </cell>
          <cell r="I60">
            <v>30</v>
          </cell>
          <cell r="J60">
            <v>60</v>
          </cell>
          <cell r="K60">
            <v>1500000</v>
          </cell>
          <cell r="L60">
            <v>3000000</v>
          </cell>
          <cell r="M60">
            <v>0</v>
          </cell>
          <cell r="N60">
            <v>0</v>
          </cell>
          <cell r="O60">
            <v>8400</v>
          </cell>
          <cell r="P60">
            <v>16800</v>
          </cell>
        </row>
        <row r="61">
          <cell r="A61">
            <v>4</v>
          </cell>
          <cell r="B61" t="str">
            <v xml:space="preserve">  600V POWER CABLE 3/C 5.5 sq.mm  XLPE/PVC</v>
          </cell>
          <cell r="C61">
            <v>200</v>
          </cell>
          <cell r="D61" t="str">
            <v>M</v>
          </cell>
          <cell r="E61">
            <v>20</v>
          </cell>
          <cell r="F61">
            <v>4000</v>
          </cell>
          <cell r="G61">
            <v>0</v>
          </cell>
          <cell r="H61">
            <v>0</v>
          </cell>
          <cell r="I61">
            <v>0.1</v>
          </cell>
          <cell r="J61">
            <v>20</v>
          </cell>
          <cell r="K61">
            <v>20</v>
          </cell>
          <cell r="L61">
            <v>4000</v>
          </cell>
          <cell r="M61">
            <v>0</v>
          </cell>
          <cell r="N61">
            <v>0</v>
          </cell>
          <cell r="O61">
            <v>28</v>
          </cell>
          <cell r="P61">
            <v>5600</v>
          </cell>
          <cell r="Q61">
            <v>0</v>
          </cell>
        </row>
        <row r="62">
          <cell r="A62">
            <v>5</v>
          </cell>
          <cell r="B62" t="str">
            <v xml:space="preserve">  600V POWER CABLE 3/C 22sq.mm  XLPE/PVC</v>
          </cell>
          <cell r="C62">
            <v>600</v>
          </cell>
          <cell r="D62" t="str">
            <v>M</v>
          </cell>
          <cell r="E62">
            <v>70</v>
          </cell>
          <cell r="F62">
            <v>42000</v>
          </cell>
          <cell r="G62">
            <v>0</v>
          </cell>
          <cell r="H62">
            <v>0</v>
          </cell>
          <cell r="I62">
            <v>0.18099999999999999</v>
          </cell>
          <cell r="J62">
            <v>109</v>
          </cell>
          <cell r="K62">
            <v>70</v>
          </cell>
          <cell r="L62">
            <v>42000</v>
          </cell>
          <cell r="M62">
            <v>0</v>
          </cell>
          <cell r="N62">
            <v>0</v>
          </cell>
          <cell r="O62">
            <v>51</v>
          </cell>
          <cell r="P62">
            <v>30600</v>
          </cell>
          <cell r="Q62">
            <v>0</v>
          </cell>
        </row>
        <row r="63">
          <cell r="A63">
            <v>6</v>
          </cell>
          <cell r="B63" t="str">
            <v xml:space="preserve">  600V CONTROL CABLE 7/C 2.1 sq.mm  PVC/PVC</v>
          </cell>
          <cell r="C63">
            <v>600</v>
          </cell>
          <cell r="D63" t="str">
            <v>M</v>
          </cell>
          <cell r="E63">
            <v>24</v>
          </cell>
          <cell r="F63">
            <v>14400</v>
          </cell>
          <cell r="G63">
            <v>0</v>
          </cell>
          <cell r="H63">
            <v>0</v>
          </cell>
          <cell r="I63">
            <v>0.105</v>
          </cell>
          <cell r="J63">
            <v>63</v>
          </cell>
          <cell r="K63">
            <v>24</v>
          </cell>
          <cell r="L63">
            <v>14400</v>
          </cell>
          <cell r="M63">
            <v>0</v>
          </cell>
          <cell r="N63">
            <v>0</v>
          </cell>
          <cell r="O63">
            <v>29</v>
          </cell>
          <cell r="P63">
            <v>17400</v>
          </cell>
          <cell r="Q63">
            <v>0</v>
          </cell>
        </row>
        <row r="64">
          <cell r="A64">
            <v>7</v>
          </cell>
          <cell r="B64" t="str">
            <v xml:space="preserve">  600V CONTROL CABLE 12/C 2.0 sq.mm  PVC/PVC</v>
          </cell>
          <cell r="C64">
            <v>200</v>
          </cell>
          <cell r="D64" t="str">
            <v>M</v>
          </cell>
          <cell r="E64">
            <v>38</v>
          </cell>
          <cell r="F64">
            <v>7600</v>
          </cell>
          <cell r="G64">
            <v>0</v>
          </cell>
          <cell r="H64">
            <v>0</v>
          </cell>
          <cell r="I64">
            <v>0.13800000000000001</v>
          </cell>
          <cell r="J64">
            <v>28</v>
          </cell>
          <cell r="K64">
            <v>38</v>
          </cell>
          <cell r="L64">
            <v>7600</v>
          </cell>
          <cell r="M64">
            <v>0</v>
          </cell>
          <cell r="N64">
            <v>0</v>
          </cell>
          <cell r="O64">
            <v>39</v>
          </cell>
          <cell r="P64">
            <v>7800</v>
          </cell>
          <cell r="Q64">
            <v>0</v>
          </cell>
        </row>
        <row r="65">
          <cell r="A65">
            <v>8</v>
          </cell>
          <cell r="B65" t="str">
            <v xml:space="preserve">  8KV POWER CABLE 1/C 325 sq.mm XLPE/PVC</v>
          </cell>
          <cell r="C65">
            <v>2500</v>
          </cell>
          <cell r="D65" t="str">
            <v>M</v>
          </cell>
          <cell r="E65">
            <v>375</v>
          </cell>
          <cell r="F65">
            <v>937500</v>
          </cell>
          <cell r="G65">
            <v>0</v>
          </cell>
          <cell r="H65">
            <v>0</v>
          </cell>
          <cell r="I65">
            <v>0.30199999999999999</v>
          </cell>
          <cell r="J65">
            <v>755</v>
          </cell>
          <cell r="K65">
            <v>375</v>
          </cell>
          <cell r="L65">
            <v>937500</v>
          </cell>
          <cell r="M65">
            <v>0</v>
          </cell>
          <cell r="N65">
            <v>0</v>
          </cell>
          <cell r="O65">
            <v>85</v>
          </cell>
          <cell r="P65">
            <v>212500</v>
          </cell>
        </row>
        <row r="66">
          <cell r="A66">
            <v>9</v>
          </cell>
          <cell r="B66" t="str">
            <v xml:space="preserve">  8KV TERMINATION KIT , 1/C 325 sq.mm </v>
          </cell>
          <cell r="C66">
            <v>24</v>
          </cell>
          <cell r="D66" t="str">
            <v>SET</v>
          </cell>
          <cell r="E66">
            <v>2542</v>
          </cell>
          <cell r="F66">
            <v>61008</v>
          </cell>
          <cell r="G66">
            <v>0</v>
          </cell>
          <cell r="H66">
            <v>0</v>
          </cell>
          <cell r="I66">
            <v>5</v>
          </cell>
          <cell r="J66">
            <v>120</v>
          </cell>
          <cell r="K66">
            <v>2542</v>
          </cell>
          <cell r="L66">
            <v>61008</v>
          </cell>
          <cell r="M66">
            <v>0</v>
          </cell>
          <cell r="N66">
            <v>0</v>
          </cell>
          <cell r="O66">
            <v>1400</v>
          </cell>
          <cell r="P66">
            <v>33600</v>
          </cell>
        </row>
        <row r="67">
          <cell r="A67">
            <v>10</v>
          </cell>
          <cell r="B67" t="str">
            <v xml:space="preserve"> PVC CONDUIT, THICK WALL, CNS1302 SCH. B , 2"</v>
          </cell>
          <cell r="C67">
            <v>800</v>
          </cell>
          <cell r="D67" t="str">
            <v>M</v>
          </cell>
          <cell r="E67">
            <v>38</v>
          </cell>
          <cell r="F67">
            <v>30400</v>
          </cell>
          <cell r="G67">
            <v>0</v>
          </cell>
          <cell r="H67">
            <v>0</v>
          </cell>
          <cell r="I67">
            <v>0.3</v>
          </cell>
          <cell r="J67">
            <v>240</v>
          </cell>
          <cell r="K67">
            <v>38</v>
          </cell>
          <cell r="L67">
            <v>30400</v>
          </cell>
          <cell r="M67">
            <v>0</v>
          </cell>
          <cell r="N67">
            <v>0</v>
          </cell>
          <cell r="O67">
            <v>84</v>
          </cell>
          <cell r="P67">
            <v>67200</v>
          </cell>
          <cell r="Q67">
            <v>0</v>
          </cell>
        </row>
        <row r="68">
          <cell r="A68">
            <v>11</v>
          </cell>
          <cell r="B68" t="str">
            <v xml:space="preserve"> PVC CONDUIT, THICK WALL, CNS1302 SCH. B , 6"</v>
          </cell>
          <cell r="C68">
            <v>800</v>
          </cell>
          <cell r="D68" t="str">
            <v>M</v>
          </cell>
          <cell r="E68">
            <v>242</v>
          </cell>
          <cell r="F68">
            <v>193600</v>
          </cell>
          <cell r="G68">
            <v>0</v>
          </cell>
          <cell r="H68">
            <v>0</v>
          </cell>
          <cell r="I68">
            <v>0.68</v>
          </cell>
          <cell r="J68">
            <v>544</v>
          </cell>
          <cell r="K68">
            <v>242</v>
          </cell>
          <cell r="L68">
            <v>193600</v>
          </cell>
          <cell r="M68">
            <v>0</v>
          </cell>
          <cell r="N68">
            <v>0</v>
          </cell>
          <cell r="O68">
            <v>190</v>
          </cell>
          <cell r="P68">
            <v>152000</v>
          </cell>
          <cell r="Q68">
            <v>0</v>
          </cell>
        </row>
        <row r="69">
          <cell r="A69">
            <v>12</v>
          </cell>
          <cell r="B69" t="str">
            <v xml:space="preserve"> EXCAVATION</v>
          </cell>
          <cell r="C69">
            <v>350</v>
          </cell>
          <cell r="D69" t="str">
            <v>M3</v>
          </cell>
          <cell r="E69" t="str">
            <v>M+L</v>
          </cell>
          <cell r="F69" t="str">
            <v>M+L</v>
          </cell>
          <cell r="G69">
            <v>0</v>
          </cell>
          <cell r="H69">
            <v>0</v>
          </cell>
          <cell r="I69">
            <v>0</v>
          </cell>
          <cell r="J69">
            <v>0</v>
          </cell>
          <cell r="K69" t="str">
            <v>M+L</v>
          </cell>
          <cell r="L69" t="str">
            <v>M+L</v>
          </cell>
          <cell r="M69">
            <v>0</v>
          </cell>
          <cell r="N69">
            <v>0</v>
          </cell>
          <cell r="O69">
            <v>60</v>
          </cell>
          <cell r="P69">
            <v>21000</v>
          </cell>
          <cell r="Q69">
            <v>0</v>
          </cell>
        </row>
        <row r="70">
          <cell r="A70">
            <v>13</v>
          </cell>
          <cell r="B70" t="str">
            <v xml:space="preserve"> BACKFILL</v>
          </cell>
          <cell r="C70">
            <v>250</v>
          </cell>
          <cell r="D70" t="str">
            <v>M3</v>
          </cell>
          <cell r="E70" t="str">
            <v>M+L</v>
          </cell>
          <cell r="F70" t="str">
            <v>M+L</v>
          </cell>
          <cell r="G70">
            <v>0</v>
          </cell>
          <cell r="H70">
            <v>0</v>
          </cell>
          <cell r="I70">
            <v>0</v>
          </cell>
          <cell r="J70">
            <v>0</v>
          </cell>
          <cell r="K70" t="str">
            <v>M+L</v>
          </cell>
          <cell r="L70" t="str">
            <v>M+L</v>
          </cell>
          <cell r="M70">
            <v>0</v>
          </cell>
          <cell r="N70">
            <v>0</v>
          </cell>
          <cell r="O70">
            <v>100</v>
          </cell>
          <cell r="P70">
            <v>25000</v>
          </cell>
          <cell r="Q70">
            <v>0</v>
          </cell>
        </row>
        <row r="71">
          <cell r="A71">
            <v>14</v>
          </cell>
          <cell r="B71" t="str">
            <v xml:space="preserve"> CONCRETE FOR DUCT BANK 2000 PSI</v>
          </cell>
          <cell r="C71">
            <v>100</v>
          </cell>
          <cell r="D71" t="str">
            <v>M3</v>
          </cell>
          <cell r="E71" t="str">
            <v>M+L</v>
          </cell>
          <cell r="F71" t="str">
            <v>M+L</v>
          </cell>
          <cell r="G71">
            <v>0</v>
          </cell>
          <cell r="H71">
            <v>0</v>
          </cell>
          <cell r="I71">
            <v>0</v>
          </cell>
          <cell r="J71">
            <v>0</v>
          </cell>
          <cell r="K71" t="str">
            <v>M+L</v>
          </cell>
          <cell r="L71" t="str">
            <v>M+L</v>
          </cell>
          <cell r="M71">
            <v>0</v>
          </cell>
          <cell r="N71">
            <v>0</v>
          </cell>
          <cell r="O71">
            <v>1700</v>
          </cell>
          <cell r="P71">
            <v>170000</v>
          </cell>
          <cell r="Q71">
            <v>0</v>
          </cell>
        </row>
        <row r="72">
          <cell r="A72">
            <v>15</v>
          </cell>
          <cell r="B72" t="str">
            <v xml:space="preserve"> RED COLORED OXIDE</v>
          </cell>
          <cell r="C72">
            <v>900</v>
          </cell>
          <cell r="D72" t="str">
            <v>KG</v>
          </cell>
          <cell r="E72" t="str">
            <v>M+L</v>
          </cell>
          <cell r="F72" t="str">
            <v>M+L</v>
          </cell>
          <cell r="G72">
            <v>0</v>
          </cell>
          <cell r="H72">
            <v>0</v>
          </cell>
          <cell r="I72">
            <v>0</v>
          </cell>
          <cell r="J72">
            <v>0</v>
          </cell>
          <cell r="K72" t="str">
            <v>M+L</v>
          </cell>
          <cell r="L72" t="str">
            <v>M+L</v>
          </cell>
          <cell r="M72">
            <v>0</v>
          </cell>
          <cell r="N72">
            <v>0</v>
          </cell>
          <cell r="O72">
            <v>60</v>
          </cell>
          <cell r="P72">
            <v>54000</v>
          </cell>
          <cell r="Q72">
            <v>0</v>
          </cell>
        </row>
        <row r="73">
          <cell r="A73">
            <v>16</v>
          </cell>
          <cell r="B73" t="str">
            <v xml:space="preserve"> DISPOSAL</v>
          </cell>
          <cell r="C73">
            <v>100</v>
          </cell>
          <cell r="D73" t="str">
            <v>M3</v>
          </cell>
          <cell r="E73" t="str">
            <v>M+L</v>
          </cell>
          <cell r="F73" t="str">
            <v>M+L</v>
          </cell>
          <cell r="G73">
            <v>0</v>
          </cell>
          <cell r="H73">
            <v>0</v>
          </cell>
          <cell r="I73">
            <v>0</v>
          </cell>
          <cell r="J73">
            <v>0</v>
          </cell>
          <cell r="K73" t="str">
            <v>M+L</v>
          </cell>
          <cell r="L73" t="str">
            <v>M+L</v>
          </cell>
          <cell r="M73">
            <v>0</v>
          </cell>
          <cell r="N73">
            <v>0</v>
          </cell>
          <cell r="O73">
            <v>220</v>
          </cell>
          <cell r="P73">
            <v>22000</v>
          </cell>
          <cell r="Q73">
            <v>0</v>
          </cell>
        </row>
        <row r="74">
          <cell r="A74">
            <v>17</v>
          </cell>
          <cell r="B74" t="str">
            <v xml:space="preserve"> FORMWORK</v>
          </cell>
          <cell r="C74">
            <v>300</v>
          </cell>
          <cell r="D74" t="str">
            <v>M2</v>
          </cell>
          <cell r="E74" t="str">
            <v>M+L</v>
          </cell>
          <cell r="F74" t="str">
            <v>M+L</v>
          </cell>
          <cell r="G74">
            <v>0</v>
          </cell>
          <cell r="H74">
            <v>0</v>
          </cell>
          <cell r="I74">
            <v>0</v>
          </cell>
          <cell r="J74">
            <v>0</v>
          </cell>
          <cell r="K74" t="str">
            <v>M+L</v>
          </cell>
          <cell r="L74" t="str">
            <v>M+L</v>
          </cell>
          <cell r="M74">
            <v>0</v>
          </cell>
          <cell r="N74">
            <v>0</v>
          </cell>
          <cell r="O74">
            <v>360</v>
          </cell>
          <cell r="P74">
            <v>108000</v>
          </cell>
          <cell r="Q74">
            <v>0</v>
          </cell>
        </row>
        <row r="75">
          <cell r="A75">
            <v>18</v>
          </cell>
          <cell r="B75" t="str">
            <v xml:space="preserve"> RE-BAR</v>
          </cell>
          <cell r="C75">
            <v>1900</v>
          </cell>
          <cell r="D75" t="str">
            <v>KG</v>
          </cell>
          <cell r="E75" t="str">
            <v>M+L</v>
          </cell>
          <cell r="F75" t="str">
            <v>M+L</v>
          </cell>
          <cell r="G75">
            <v>0</v>
          </cell>
          <cell r="H75">
            <v>0</v>
          </cell>
          <cell r="I75">
            <v>0</v>
          </cell>
          <cell r="J75">
            <v>0</v>
          </cell>
          <cell r="K75" t="str">
            <v>M+L</v>
          </cell>
          <cell r="L75" t="str">
            <v>M+L</v>
          </cell>
          <cell r="M75">
            <v>0</v>
          </cell>
          <cell r="N75">
            <v>0</v>
          </cell>
          <cell r="O75">
            <v>16</v>
          </cell>
          <cell r="P75">
            <v>30400</v>
          </cell>
          <cell r="Q75">
            <v>0</v>
          </cell>
        </row>
        <row r="76">
          <cell r="A76">
            <v>19</v>
          </cell>
          <cell r="B76" t="str">
            <v xml:space="preserve"> COMPOND FOR WATER SEALING(IN MH.)</v>
          </cell>
          <cell r="C76">
            <v>125</v>
          </cell>
          <cell r="D76" t="str">
            <v>KG</v>
          </cell>
          <cell r="E76" t="str">
            <v>M+L</v>
          </cell>
          <cell r="F76" t="str">
            <v>M+L</v>
          </cell>
          <cell r="G76">
            <v>0</v>
          </cell>
          <cell r="H76">
            <v>0</v>
          </cell>
          <cell r="I76">
            <v>0</v>
          </cell>
          <cell r="J76">
            <v>0</v>
          </cell>
          <cell r="K76" t="str">
            <v>M+L</v>
          </cell>
          <cell r="L76" t="str">
            <v>M+L</v>
          </cell>
          <cell r="M76">
            <v>0</v>
          </cell>
          <cell r="N76">
            <v>0</v>
          </cell>
          <cell r="O76">
            <v>200</v>
          </cell>
          <cell r="P76">
            <v>25000</v>
          </cell>
          <cell r="Q76">
            <v>0</v>
          </cell>
        </row>
        <row r="77">
          <cell r="A77">
            <v>20</v>
          </cell>
          <cell r="B77" t="str">
            <v xml:space="preserve"> MISCELLANEOUS </v>
          </cell>
          <cell r="C77">
            <v>1</v>
          </cell>
          <cell r="D77" t="str">
            <v>LOT</v>
          </cell>
          <cell r="E77">
            <v>31995.239999999998</v>
          </cell>
          <cell r="F77">
            <v>31995</v>
          </cell>
          <cell r="G77">
            <v>0</v>
          </cell>
          <cell r="H77">
            <v>0</v>
          </cell>
          <cell r="I77">
            <v>32.85</v>
          </cell>
          <cell r="J77">
            <v>33</v>
          </cell>
          <cell r="K77">
            <v>31995</v>
          </cell>
          <cell r="L77">
            <v>31995</v>
          </cell>
          <cell r="M77">
            <v>0</v>
          </cell>
          <cell r="N77">
            <v>0</v>
          </cell>
          <cell r="O77">
            <v>9198</v>
          </cell>
          <cell r="P77">
            <v>9198</v>
          </cell>
        </row>
        <row r="78">
          <cell r="B78" t="str">
            <v>SUB-TOTAL : (ALT-2)</v>
          </cell>
          <cell r="C78">
            <v>0</v>
          </cell>
          <cell r="D78">
            <v>0</v>
          </cell>
          <cell r="E78">
            <v>0</v>
          </cell>
          <cell r="F78">
            <v>7206503</v>
          </cell>
          <cell r="G78">
            <v>0</v>
          </cell>
          <cell r="H78">
            <v>0</v>
          </cell>
          <cell r="I78">
            <v>0</v>
          </cell>
          <cell r="J78">
            <v>2052</v>
          </cell>
          <cell r="K78">
            <v>0</v>
          </cell>
          <cell r="L78">
            <v>7206503</v>
          </cell>
          <cell r="M78">
            <v>0</v>
          </cell>
          <cell r="N78">
            <v>0</v>
          </cell>
          <cell r="O78">
            <v>0</v>
          </cell>
          <cell r="P78">
            <v>1030498</v>
          </cell>
          <cell r="Q78">
            <v>2052</v>
          </cell>
        </row>
        <row r="80">
          <cell r="F80">
            <v>0</v>
          </cell>
        </row>
        <row r="82">
          <cell r="A82" t="str">
            <v xml:space="preserve">  A.</v>
          </cell>
          <cell r="B82" t="str">
            <v xml:space="preserve"> POWER EQUIPMENT </v>
          </cell>
          <cell r="C82" t="str">
            <v/>
          </cell>
          <cell r="D82" t="str">
            <v/>
          </cell>
          <cell r="E82">
            <v>0</v>
          </cell>
          <cell r="F82">
            <v>0</v>
          </cell>
          <cell r="G82">
            <v>0</v>
          </cell>
          <cell r="H82">
            <v>0</v>
          </cell>
          <cell r="I82">
            <v>0</v>
          </cell>
          <cell r="J82">
            <v>0</v>
          </cell>
          <cell r="K82">
            <v>0</v>
          </cell>
          <cell r="L82">
            <v>0</v>
          </cell>
          <cell r="M82">
            <v>0</v>
          </cell>
          <cell r="N82">
            <v>0</v>
          </cell>
          <cell r="O82">
            <v>0</v>
          </cell>
          <cell r="P82">
            <v>0</v>
          </cell>
        </row>
        <row r="83">
          <cell r="F83">
            <v>0</v>
          </cell>
          <cell r="G83">
            <v>0</v>
          </cell>
          <cell r="H83">
            <v>0</v>
          </cell>
          <cell r="I83">
            <v>0</v>
          </cell>
          <cell r="J83">
            <v>0</v>
          </cell>
          <cell r="K83">
            <v>0</v>
          </cell>
          <cell r="L83">
            <v>0</v>
          </cell>
          <cell r="M83">
            <v>0</v>
          </cell>
          <cell r="N83">
            <v>0</v>
          </cell>
          <cell r="O83">
            <v>0</v>
          </cell>
          <cell r="P83">
            <v>0</v>
          </cell>
        </row>
        <row r="84">
          <cell r="A84" t="str">
            <v>*</v>
          </cell>
          <cell r="B84" t="str">
            <v>DWG. NO. XK11A-0000-01</v>
          </cell>
          <cell r="C84">
            <v>0</v>
          </cell>
          <cell r="D84">
            <v>0</v>
          </cell>
          <cell r="E84">
            <v>0</v>
          </cell>
          <cell r="F84">
            <v>0</v>
          </cell>
          <cell r="G84">
            <v>0</v>
          </cell>
          <cell r="H84">
            <v>0</v>
          </cell>
          <cell r="I84">
            <v>1.85</v>
          </cell>
          <cell r="J84">
            <v>0</v>
          </cell>
          <cell r="K84">
            <v>0</v>
          </cell>
          <cell r="L84">
            <v>0</v>
          </cell>
          <cell r="M84">
            <v>0</v>
          </cell>
          <cell r="N84">
            <v>0</v>
          </cell>
          <cell r="O84">
            <v>0</v>
          </cell>
          <cell r="P84">
            <v>0</v>
          </cell>
        </row>
        <row r="85">
          <cell r="A85" t="str">
            <v>A.1</v>
          </cell>
          <cell r="B85" t="str">
            <v>161KV SWITCHGEAR AREA</v>
          </cell>
          <cell r="C85">
            <v>0</v>
          </cell>
          <cell r="D85">
            <v>0</v>
          </cell>
          <cell r="E85">
            <v>0</v>
          </cell>
          <cell r="F85">
            <v>0</v>
          </cell>
          <cell r="G85">
            <v>0</v>
          </cell>
          <cell r="H85">
            <v>0</v>
          </cell>
          <cell r="I85">
            <v>0</v>
          </cell>
          <cell r="J85">
            <v>0</v>
          </cell>
          <cell r="K85">
            <v>0</v>
          </cell>
          <cell r="L85">
            <v>0</v>
          </cell>
          <cell r="M85">
            <v>0</v>
          </cell>
          <cell r="N85">
            <v>0</v>
          </cell>
          <cell r="O85">
            <v>0</v>
          </cell>
          <cell r="P85">
            <v>0</v>
          </cell>
        </row>
        <row r="86">
          <cell r="A86" t="str">
            <v>A.1.1</v>
          </cell>
          <cell r="B86" t="str">
            <v xml:space="preserve">  161KV SF6 GIS ,1250A 50KA , 2 BAYS ,W/ GCB, DS, ES, MOF, LA, CT…..</v>
          </cell>
          <cell r="C86">
            <v>1</v>
          </cell>
          <cell r="D86" t="str">
            <v>SET</v>
          </cell>
          <cell r="E86">
            <v>50540000</v>
          </cell>
          <cell r="F86">
            <v>50540000</v>
          </cell>
          <cell r="G86">
            <v>0</v>
          </cell>
          <cell r="H86">
            <v>0</v>
          </cell>
          <cell r="I86">
            <v>4038</v>
          </cell>
          <cell r="J86">
            <v>4038</v>
          </cell>
          <cell r="K86">
            <v>50540000</v>
          </cell>
          <cell r="L86">
            <v>50540000</v>
          </cell>
          <cell r="M86">
            <v>0</v>
          </cell>
          <cell r="N86">
            <v>0</v>
          </cell>
          <cell r="O86">
            <v>1620000</v>
          </cell>
          <cell r="P86">
            <v>1620000</v>
          </cell>
        </row>
        <row r="87">
          <cell r="A87" t="str">
            <v>A.1.2</v>
          </cell>
          <cell r="B87" t="str">
            <v xml:space="preserve">  RELAY &amp; CONTROL PANEL, FOR GIS PANEL ,W/CONTROL CABLE &amp; PILOTWIRE RL</v>
          </cell>
          <cell r="C87">
            <v>1</v>
          </cell>
          <cell r="D87" t="str">
            <v>LOT</v>
          </cell>
          <cell r="E87">
            <v>3412700</v>
          </cell>
          <cell r="F87">
            <v>3412700</v>
          </cell>
          <cell r="G87">
            <v>0</v>
          </cell>
          <cell r="H87">
            <v>0</v>
          </cell>
          <cell r="I87">
            <v>500</v>
          </cell>
          <cell r="J87">
            <v>500</v>
          </cell>
          <cell r="K87">
            <v>3412700</v>
          </cell>
          <cell r="L87">
            <v>3412700</v>
          </cell>
          <cell r="M87">
            <v>0</v>
          </cell>
          <cell r="N87">
            <v>0</v>
          </cell>
          <cell r="O87">
            <v>200000</v>
          </cell>
          <cell r="P87">
            <v>200000</v>
          </cell>
        </row>
        <row r="88">
          <cell r="A88" t="str">
            <v>A.1.3</v>
          </cell>
          <cell r="B88" t="str">
            <v xml:space="preserve">  161KV POWER CABLE  , 1/C 250 SQ.MM</v>
          </cell>
          <cell r="C88">
            <v>330</v>
          </cell>
          <cell r="D88" t="str">
            <v>M</v>
          </cell>
          <cell r="E88">
            <v>1680</v>
          </cell>
          <cell r="F88">
            <v>554400</v>
          </cell>
          <cell r="G88">
            <v>0</v>
          </cell>
          <cell r="H88">
            <v>0</v>
          </cell>
          <cell r="I88">
            <v>1.1519999999999999</v>
          </cell>
          <cell r="J88">
            <v>380</v>
          </cell>
          <cell r="K88">
            <v>1680</v>
          </cell>
          <cell r="L88">
            <v>554400</v>
          </cell>
          <cell r="M88">
            <v>0</v>
          </cell>
          <cell r="N88">
            <v>0</v>
          </cell>
          <cell r="O88">
            <v>323</v>
          </cell>
          <cell r="P88">
            <v>106590</v>
          </cell>
        </row>
        <row r="89">
          <cell r="A89" t="str">
            <v>A.1.4</v>
          </cell>
          <cell r="B89" t="str">
            <v xml:space="preserve">  161KV TERMINATION KIT, HEAT SHRINKABLE TYPE , 1/C 250 SQ.MM</v>
          </cell>
          <cell r="C89">
            <v>12</v>
          </cell>
          <cell r="D89" t="str">
            <v>SET</v>
          </cell>
          <cell r="E89">
            <v>210000</v>
          </cell>
          <cell r="F89">
            <v>2520000</v>
          </cell>
          <cell r="G89">
            <v>0</v>
          </cell>
          <cell r="H89">
            <v>0</v>
          </cell>
          <cell r="I89">
            <v>133</v>
          </cell>
          <cell r="J89">
            <v>1596</v>
          </cell>
          <cell r="K89">
            <v>210000</v>
          </cell>
          <cell r="L89">
            <v>2520000</v>
          </cell>
          <cell r="M89">
            <v>0</v>
          </cell>
          <cell r="N89">
            <v>0</v>
          </cell>
          <cell r="O89">
            <v>53200</v>
          </cell>
          <cell r="P89">
            <v>638400</v>
          </cell>
        </row>
        <row r="90">
          <cell r="A90" t="str">
            <v>A.1.5</v>
          </cell>
          <cell r="B90" t="str">
            <v xml:space="preserve">  MAIN POWER TRANSFORMER W/NGR &amp; LA*3, OIL-IMMERSED , 161KV/6.9KV 30/40MVA</v>
          </cell>
          <cell r="C90">
            <v>2</v>
          </cell>
          <cell r="D90" t="str">
            <v>SET</v>
          </cell>
          <cell r="E90">
            <v>10460000</v>
          </cell>
          <cell r="F90">
            <v>20920000</v>
          </cell>
          <cell r="G90">
            <v>0</v>
          </cell>
          <cell r="H90">
            <v>0</v>
          </cell>
          <cell r="I90">
            <v>595</v>
          </cell>
          <cell r="J90">
            <v>1190</v>
          </cell>
          <cell r="K90">
            <v>10460000</v>
          </cell>
          <cell r="L90">
            <v>20920000</v>
          </cell>
          <cell r="M90">
            <v>0</v>
          </cell>
          <cell r="N90">
            <v>0</v>
          </cell>
          <cell r="O90">
            <v>238000</v>
          </cell>
          <cell r="P90">
            <v>476000</v>
          </cell>
        </row>
        <row r="91">
          <cell r="A91" t="str">
            <v>A.1.6</v>
          </cell>
          <cell r="B91" t="str">
            <v xml:space="preserve">  6.9KV BUS DUCT , 4000A INDOOR/OUTDOOR , 8M LG , 40KA</v>
          </cell>
          <cell r="C91">
            <v>2</v>
          </cell>
          <cell r="D91" t="str">
            <v>SET</v>
          </cell>
          <cell r="E91">
            <v>840000</v>
          </cell>
          <cell r="F91">
            <v>1680000</v>
          </cell>
          <cell r="G91">
            <v>0</v>
          </cell>
          <cell r="H91">
            <v>0</v>
          </cell>
          <cell r="I91">
            <v>80</v>
          </cell>
          <cell r="J91">
            <v>160</v>
          </cell>
          <cell r="K91">
            <v>840000</v>
          </cell>
          <cell r="L91">
            <v>1680000</v>
          </cell>
          <cell r="M91">
            <v>0</v>
          </cell>
          <cell r="N91">
            <v>0</v>
          </cell>
          <cell r="O91">
            <v>22400</v>
          </cell>
          <cell r="P91">
            <v>44800</v>
          </cell>
        </row>
        <row r="92">
          <cell r="A92" t="str">
            <v>A.2.1</v>
          </cell>
          <cell r="B92" t="str">
            <v>SUB-TOTAL (A.1)</v>
          </cell>
          <cell r="C92">
            <v>3</v>
          </cell>
          <cell r="D92" t="str">
            <v>PNL</v>
          </cell>
          <cell r="E92">
            <v>1300000</v>
          </cell>
          <cell r="F92">
            <v>79627100</v>
          </cell>
          <cell r="G92">
            <v>0</v>
          </cell>
          <cell r="H92">
            <v>0</v>
          </cell>
          <cell r="I92">
            <v>0</v>
          </cell>
          <cell r="J92">
            <v>7864</v>
          </cell>
          <cell r="K92">
            <v>0</v>
          </cell>
          <cell r="L92">
            <v>79627100</v>
          </cell>
          <cell r="M92">
            <v>0</v>
          </cell>
          <cell r="N92">
            <v>0</v>
          </cell>
          <cell r="O92">
            <v>0</v>
          </cell>
          <cell r="P92">
            <v>3085790</v>
          </cell>
          <cell r="Q92">
            <v>0</v>
          </cell>
        </row>
        <row r="93">
          <cell r="A93" t="str">
            <v xml:space="preserve">  J.</v>
          </cell>
          <cell r="B93" t="str">
            <v>U/G CONDUIT BANK</v>
          </cell>
          <cell r="C93">
            <v>2850</v>
          </cell>
          <cell r="D93" t="str">
            <v>M3</v>
          </cell>
          <cell r="E93">
            <v>2070.4561403508774</v>
          </cell>
          <cell r="F93">
            <v>0</v>
          </cell>
          <cell r="G93">
            <v>0</v>
          </cell>
          <cell r="H93">
            <v>0</v>
          </cell>
          <cell r="I93">
            <v>0</v>
          </cell>
          <cell r="J93">
            <v>0</v>
          </cell>
          <cell r="K93">
            <v>0</v>
          </cell>
          <cell r="L93">
            <v>0</v>
          </cell>
          <cell r="M93">
            <v>0</v>
          </cell>
          <cell r="N93">
            <v>0</v>
          </cell>
          <cell r="O93">
            <v>0</v>
          </cell>
          <cell r="P93">
            <v>0</v>
          </cell>
        </row>
        <row r="94">
          <cell r="A94" t="str">
            <v>*</v>
          </cell>
          <cell r="B94" t="str">
            <v>DWG. NO. XK11A-0000-02, 03 , 04</v>
          </cell>
          <cell r="C94">
            <v>0</v>
          </cell>
          <cell r="D94">
            <v>0</v>
          </cell>
          <cell r="E94">
            <v>0</v>
          </cell>
          <cell r="F94">
            <v>0</v>
          </cell>
          <cell r="G94">
            <v>0</v>
          </cell>
          <cell r="H94">
            <v>0</v>
          </cell>
          <cell r="I94">
            <v>0</v>
          </cell>
          <cell r="J94">
            <v>0</v>
          </cell>
          <cell r="K94">
            <v>0</v>
          </cell>
          <cell r="L94">
            <v>0</v>
          </cell>
          <cell r="M94">
            <v>0</v>
          </cell>
          <cell r="N94">
            <v>0</v>
          </cell>
          <cell r="O94">
            <v>0</v>
          </cell>
          <cell r="P94">
            <v>0</v>
          </cell>
        </row>
        <row r="95">
          <cell r="A95" t="str">
            <v xml:space="preserve">   A.2</v>
          </cell>
          <cell r="B95" t="str">
            <v>MAIN SUBSTATION (公共設施)</v>
          </cell>
          <cell r="C95">
            <v>0</v>
          </cell>
          <cell r="D95">
            <v>0</v>
          </cell>
          <cell r="E95">
            <v>0</v>
          </cell>
          <cell r="F95">
            <v>0</v>
          </cell>
          <cell r="G95">
            <v>0</v>
          </cell>
          <cell r="H95">
            <v>0</v>
          </cell>
          <cell r="I95">
            <v>0</v>
          </cell>
          <cell r="J95">
            <v>0</v>
          </cell>
          <cell r="K95">
            <v>0</v>
          </cell>
          <cell r="L95">
            <v>0</v>
          </cell>
          <cell r="M95">
            <v>0</v>
          </cell>
          <cell r="N95">
            <v>0</v>
          </cell>
          <cell r="O95">
            <v>0</v>
          </cell>
          <cell r="P95">
            <v>0</v>
          </cell>
        </row>
        <row r="96">
          <cell r="A96" t="str">
            <v>A.2.1</v>
          </cell>
          <cell r="B96" t="str">
            <v xml:space="preserve">  6.9KV VCB 4000A 40KA , SWITCHGEAR INCOMING &amp; TIE PANEL </v>
          </cell>
          <cell r="C96">
            <v>3</v>
          </cell>
          <cell r="D96" t="str">
            <v>PNL</v>
          </cell>
          <cell r="E96">
            <v>1300000</v>
          </cell>
          <cell r="F96">
            <v>3900000</v>
          </cell>
          <cell r="G96">
            <v>0</v>
          </cell>
          <cell r="H96">
            <v>0</v>
          </cell>
          <cell r="I96">
            <v>30</v>
          </cell>
          <cell r="J96">
            <v>90</v>
          </cell>
          <cell r="K96">
            <v>1300000</v>
          </cell>
          <cell r="L96">
            <v>3900000</v>
          </cell>
          <cell r="M96">
            <v>0</v>
          </cell>
          <cell r="N96">
            <v>0</v>
          </cell>
          <cell r="O96">
            <v>8400</v>
          </cell>
          <cell r="P96">
            <v>25200</v>
          </cell>
        </row>
        <row r="97">
          <cell r="A97" t="str">
            <v>A.2.2</v>
          </cell>
          <cell r="B97" t="str">
            <v xml:space="preserve">  6.9KV VCB 1250A 40KA , SWITCHGEAR FEEDER PANEL </v>
          </cell>
          <cell r="C97">
            <v>6</v>
          </cell>
          <cell r="D97" t="str">
            <v>PNL</v>
          </cell>
          <cell r="E97">
            <v>750000</v>
          </cell>
          <cell r="F97">
            <v>4500000</v>
          </cell>
          <cell r="G97">
            <v>0</v>
          </cell>
          <cell r="H97">
            <v>0</v>
          </cell>
          <cell r="I97">
            <v>20</v>
          </cell>
          <cell r="J97">
            <v>120</v>
          </cell>
          <cell r="K97">
            <v>750000</v>
          </cell>
          <cell r="L97">
            <v>4500000</v>
          </cell>
          <cell r="M97">
            <v>0</v>
          </cell>
          <cell r="N97">
            <v>0</v>
          </cell>
          <cell r="O97">
            <v>5600</v>
          </cell>
          <cell r="P97">
            <v>33600</v>
          </cell>
        </row>
        <row r="98">
          <cell r="A98" t="str">
            <v>A.2.3</v>
          </cell>
          <cell r="B98" t="str">
            <v xml:space="preserve">  6.9KV 500KVA , W/GCS , CAPACIATOR PANEL</v>
          </cell>
          <cell r="C98">
            <v>2</v>
          </cell>
          <cell r="D98" t="str">
            <v>PNL</v>
          </cell>
          <cell r="E98">
            <v>600000</v>
          </cell>
          <cell r="F98">
            <v>1200000</v>
          </cell>
          <cell r="G98">
            <v>0</v>
          </cell>
          <cell r="H98">
            <v>0</v>
          </cell>
          <cell r="I98">
            <v>20</v>
          </cell>
          <cell r="J98">
            <v>40</v>
          </cell>
          <cell r="K98">
            <v>600000</v>
          </cell>
          <cell r="L98">
            <v>1200000</v>
          </cell>
          <cell r="M98">
            <v>0</v>
          </cell>
          <cell r="N98">
            <v>0</v>
          </cell>
          <cell r="O98">
            <v>5600</v>
          </cell>
          <cell r="P98">
            <v>11200</v>
          </cell>
        </row>
        <row r="99">
          <cell r="A99" t="str">
            <v>A.2.4</v>
          </cell>
          <cell r="B99" t="str">
            <v xml:space="preserve">  CAST RESIN DRY TYPE TR. , IP20 ENCLOSURE , 3 PHASE 6.9KV/480V ,1000KVA </v>
          </cell>
          <cell r="C99">
            <v>2</v>
          </cell>
          <cell r="D99" t="str">
            <v>SET</v>
          </cell>
          <cell r="E99">
            <v>410000</v>
          </cell>
          <cell r="F99">
            <v>820000</v>
          </cell>
          <cell r="G99">
            <v>0</v>
          </cell>
          <cell r="H99">
            <v>0</v>
          </cell>
          <cell r="I99">
            <v>108</v>
          </cell>
          <cell r="J99">
            <v>216</v>
          </cell>
          <cell r="K99">
            <v>410000</v>
          </cell>
          <cell r="L99">
            <v>820000</v>
          </cell>
          <cell r="M99">
            <v>0</v>
          </cell>
          <cell r="N99">
            <v>0</v>
          </cell>
          <cell r="O99">
            <v>30240</v>
          </cell>
          <cell r="P99">
            <v>60480</v>
          </cell>
        </row>
        <row r="100">
          <cell r="A100" t="str">
            <v>A.2.5</v>
          </cell>
          <cell r="B100" t="str">
            <v xml:space="preserve">  480V BUS DUCT, 3PH 3W, 1600A INDOOR, 30KA , 6M LG</v>
          </cell>
          <cell r="C100">
            <v>2</v>
          </cell>
          <cell r="D100" t="str">
            <v>SET</v>
          </cell>
          <cell r="E100">
            <v>210000</v>
          </cell>
          <cell r="F100">
            <v>420000</v>
          </cell>
          <cell r="G100">
            <v>0</v>
          </cell>
          <cell r="H100">
            <v>0</v>
          </cell>
          <cell r="I100">
            <v>36</v>
          </cell>
          <cell r="J100">
            <v>72</v>
          </cell>
          <cell r="K100">
            <v>210000</v>
          </cell>
          <cell r="L100">
            <v>420000</v>
          </cell>
          <cell r="M100">
            <v>0</v>
          </cell>
          <cell r="N100">
            <v>0</v>
          </cell>
          <cell r="O100">
            <v>10080</v>
          </cell>
          <cell r="P100">
            <v>20160</v>
          </cell>
        </row>
        <row r="101">
          <cell r="A101" t="str">
            <v>A.2.6</v>
          </cell>
          <cell r="B101" t="str">
            <v xml:space="preserve">  480V SWGR , 30KA, INCOMING ACB1600Ax2PNL &amp; TIE ACB1600A </v>
          </cell>
          <cell r="C101">
            <v>1</v>
          </cell>
          <cell r="D101" t="str">
            <v>LOT</v>
          </cell>
          <cell r="E101">
            <v>1100000</v>
          </cell>
          <cell r="F101">
            <v>1100000</v>
          </cell>
          <cell r="G101">
            <v>0</v>
          </cell>
          <cell r="H101">
            <v>0</v>
          </cell>
          <cell r="I101">
            <v>60</v>
          </cell>
          <cell r="J101">
            <v>60</v>
          </cell>
          <cell r="K101">
            <v>1100000</v>
          </cell>
          <cell r="L101">
            <v>1100000</v>
          </cell>
          <cell r="M101">
            <v>0</v>
          </cell>
          <cell r="N101">
            <v>0</v>
          </cell>
          <cell r="O101">
            <v>16800</v>
          </cell>
          <cell r="P101">
            <v>16800</v>
          </cell>
        </row>
        <row r="102">
          <cell r="A102" t="str">
            <v>A.2.7</v>
          </cell>
          <cell r="B102" t="str">
            <v xml:space="preserve">  480V MCC SINGLE FACE , 30KA</v>
          </cell>
          <cell r="C102">
            <v>7</v>
          </cell>
          <cell r="D102" t="str">
            <v>PNL</v>
          </cell>
          <cell r="E102">
            <v>120000</v>
          </cell>
          <cell r="F102">
            <v>840000</v>
          </cell>
          <cell r="G102">
            <v>0</v>
          </cell>
          <cell r="H102">
            <v>0</v>
          </cell>
          <cell r="I102">
            <v>15</v>
          </cell>
          <cell r="J102">
            <v>105</v>
          </cell>
          <cell r="K102">
            <v>120000</v>
          </cell>
          <cell r="L102">
            <v>840000</v>
          </cell>
          <cell r="M102">
            <v>0</v>
          </cell>
          <cell r="N102">
            <v>0</v>
          </cell>
          <cell r="O102">
            <v>4200</v>
          </cell>
          <cell r="P102">
            <v>29400</v>
          </cell>
        </row>
        <row r="103">
          <cell r="B103" t="str">
            <v>SUB-TOTAL (A.2)</v>
          </cell>
          <cell r="C103">
            <v>0</v>
          </cell>
          <cell r="D103">
            <v>0</v>
          </cell>
          <cell r="E103">
            <v>0</v>
          </cell>
          <cell r="F103">
            <v>12780000</v>
          </cell>
          <cell r="G103">
            <v>0</v>
          </cell>
          <cell r="H103">
            <v>0</v>
          </cell>
          <cell r="I103">
            <v>0</v>
          </cell>
          <cell r="J103">
            <v>703</v>
          </cell>
          <cell r="K103">
            <v>0</v>
          </cell>
          <cell r="L103">
            <v>12780000</v>
          </cell>
          <cell r="M103">
            <v>0</v>
          </cell>
          <cell r="N103">
            <v>0</v>
          </cell>
          <cell r="O103">
            <v>0</v>
          </cell>
          <cell r="P103">
            <v>196840</v>
          </cell>
        </row>
        <row r="104">
          <cell r="A104" t="str">
            <v>A.4.1</v>
          </cell>
          <cell r="B104" t="str">
            <v xml:space="preserve">  6.9KV VCB 1250A 40KA , SWITCHGEAR INCOMING &amp; TIe PANEL &amp; FEEDER PANEL</v>
          </cell>
          <cell r="C104">
            <v>5</v>
          </cell>
          <cell r="D104" t="str">
            <v>PNL</v>
          </cell>
          <cell r="E104">
            <v>800000</v>
          </cell>
          <cell r="F104">
            <v>4000000</v>
          </cell>
        </row>
        <row r="105">
          <cell r="A105" t="str">
            <v>*</v>
          </cell>
          <cell r="B105" t="str">
            <v>DWG. NO. XK11A-0000-05,06,07,08</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row>
        <row r="106">
          <cell r="A106" t="str">
            <v xml:space="preserve">   A.3</v>
          </cell>
          <cell r="B106" t="str">
            <v>NO.1 SUBSTATION (場區)</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row>
        <row r="107">
          <cell r="A107" t="str">
            <v>A.3.1</v>
          </cell>
          <cell r="B107" t="str">
            <v xml:space="preserve">  6.9KV VCB 1250A 40KA , SWITCHGEAR INCOMING &amp; TIE PANEL &amp; FEEDER PANEL</v>
          </cell>
          <cell r="C107">
            <v>5</v>
          </cell>
          <cell r="D107" t="str">
            <v>PNL</v>
          </cell>
          <cell r="E107">
            <v>800000</v>
          </cell>
          <cell r="F107">
            <v>4000000</v>
          </cell>
          <cell r="G107">
            <v>0</v>
          </cell>
          <cell r="H107">
            <v>0</v>
          </cell>
          <cell r="I107">
            <v>20</v>
          </cell>
          <cell r="J107">
            <v>100</v>
          </cell>
          <cell r="K107">
            <v>800000</v>
          </cell>
          <cell r="L107">
            <v>4000000</v>
          </cell>
          <cell r="M107">
            <v>0</v>
          </cell>
          <cell r="N107">
            <v>0</v>
          </cell>
          <cell r="O107">
            <v>5600</v>
          </cell>
          <cell r="P107">
            <v>28000</v>
          </cell>
        </row>
        <row r="108">
          <cell r="A108" t="str">
            <v>A.3.2</v>
          </cell>
          <cell r="B108" t="str">
            <v xml:space="preserve">  6.9KV GCS ,  NEMA CLASS E2 , MCC PANEL</v>
          </cell>
          <cell r="C108">
            <v>10</v>
          </cell>
          <cell r="D108" t="str">
            <v>PNL</v>
          </cell>
          <cell r="E108">
            <v>500000</v>
          </cell>
          <cell r="F108">
            <v>5000000</v>
          </cell>
          <cell r="G108">
            <v>0</v>
          </cell>
          <cell r="H108">
            <v>0</v>
          </cell>
          <cell r="I108">
            <v>20</v>
          </cell>
          <cell r="J108">
            <v>200</v>
          </cell>
          <cell r="K108">
            <v>500000</v>
          </cell>
          <cell r="L108">
            <v>5000000</v>
          </cell>
          <cell r="M108">
            <v>0</v>
          </cell>
          <cell r="N108">
            <v>0</v>
          </cell>
          <cell r="O108">
            <v>5600</v>
          </cell>
          <cell r="P108">
            <v>56000</v>
          </cell>
        </row>
        <row r="109">
          <cell r="A109" t="str">
            <v>A.3.3</v>
          </cell>
          <cell r="B109" t="str">
            <v xml:space="preserve">  6.9KV 500KVA , W/GCS , CAPACIATOR PANEL</v>
          </cell>
          <cell r="C109">
            <v>8</v>
          </cell>
          <cell r="D109" t="str">
            <v>PNL</v>
          </cell>
          <cell r="E109">
            <v>600000</v>
          </cell>
          <cell r="F109">
            <v>4800000</v>
          </cell>
          <cell r="G109">
            <v>0</v>
          </cell>
          <cell r="H109">
            <v>0</v>
          </cell>
          <cell r="I109">
            <v>20</v>
          </cell>
          <cell r="J109">
            <v>160</v>
          </cell>
          <cell r="K109">
            <v>600000</v>
          </cell>
          <cell r="L109">
            <v>4800000</v>
          </cell>
          <cell r="M109">
            <v>0</v>
          </cell>
          <cell r="N109">
            <v>0</v>
          </cell>
          <cell r="O109">
            <v>5600</v>
          </cell>
          <cell r="P109">
            <v>44800</v>
          </cell>
        </row>
        <row r="110">
          <cell r="A110" t="str">
            <v>A.3.4</v>
          </cell>
          <cell r="B110" t="str">
            <v xml:space="preserve">  CAST RESIN DRY TYPE TR. , IP20 ENCLOSURE , 3 PHASE 6.9KV/480V ,2000/2500KVA </v>
          </cell>
          <cell r="C110">
            <v>2</v>
          </cell>
          <cell r="D110" t="str">
            <v>SET</v>
          </cell>
          <cell r="E110">
            <v>652000</v>
          </cell>
          <cell r="F110">
            <v>1304000</v>
          </cell>
          <cell r="G110">
            <v>0</v>
          </cell>
          <cell r="H110">
            <v>0</v>
          </cell>
          <cell r="I110">
            <v>170</v>
          </cell>
          <cell r="J110">
            <v>340</v>
          </cell>
          <cell r="K110">
            <v>652000</v>
          </cell>
          <cell r="L110">
            <v>1304000</v>
          </cell>
          <cell r="M110">
            <v>0</v>
          </cell>
          <cell r="N110">
            <v>0</v>
          </cell>
          <cell r="O110">
            <v>47600</v>
          </cell>
          <cell r="P110">
            <v>95200</v>
          </cell>
        </row>
        <row r="111">
          <cell r="A111" t="str">
            <v>A.3.5</v>
          </cell>
          <cell r="B111" t="str">
            <v xml:space="preserve">  480V BUS DUCT, 3PH 3W, 4000A INDOOR, 65KA , 6M LG</v>
          </cell>
          <cell r="C111">
            <v>2</v>
          </cell>
          <cell r="D111" t="str">
            <v>SET</v>
          </cell>
          <cell r="E111">
            <v>350000</v>
          </cell>
          <cell r="F111">
            <v>700000</v>
          </cell>
          <cell r="G111">
            <v>0</v>
          </cell>
          <cell r="H111">
            <v>0</v>
          </cell>
          <cell r="I111">
            <v>36</v>
          </cell>
          <cell r="J111">
            <v>72</v>
          </cell>
          <cell r="K111">
            <v>350000</v>
          </cell>
          <cell r="L111">
            <v>700000</v>
          </cell>
          <cell r="M111">
            <v>0</v>
          </cell>
          <cell r="N111">
            <v>0</v>
          </cell>
          <cell r="O111">
            <v>10080</v>
          </cell>
          <cell r="P111">
            <v>20160</v>
          </cell>
        </row>
        <row r="112">
          <cell r="A112" t="str">
            <v>A.3.6</v>
          </cell>
          <cell r="B112" t="str">
            <v xml:space="preserve">  480V SWGR , 65KA, INCOMING ACB4000Ax2PNL &amp; TIE ACB4000A</v>
          </cell>
          <cell r="C112">
            <v>1</v>
          </cell>
          <cell r="D112" t="str">
            <v>LOT</v>
          </cell>
          <cell r="E112">
            <v>1830000</v>
          </cell>
          <cell r="F112">
            <v>1830000</v>
          </cell>
          <cell r="G112">
            <v>0</v>
          </cell>
          <cell r="H112">
            <v>0</v>
          </cell>
          <cell r="I112">
            <v>60</v>
          </cell>
          <cell r="J112">
            <v>60</v>
          </cell>
          <cell r="K112">
            <v>1830000</v>
          </cell>
          <cell r="L112">
            <v>1830000</v>
          </cell>
          <cell r="M112">
            <v>0</v>
          </cell>
          <cell r="N112">
            <v>0</v>
          </cell>
          <cell r="O112">
            <v>16800</v>
          </cell>
          <cell r="P112">
            <v>16800</v>
          </cell>
        </row>
        <row r="113">
          <cell r="A113" t="str">
            <v>A.3.7</v>
          </cell>
          <cell r="B113" t="str">
            <v xml:space="preserve">  480V MCC SINGLE FACE , 65KA</v>
          </cell>
          <cell r="C113">
            <v>19</v>
          </cell>
          <cell r="D113" t="str">
            <v>PNL</v>
          </cell>
          <cell r="E113">
            <v>160000</v>
          </cell>
          <cell r="F113">
            <v>3040000</v>
          </cell>
          <cell r="G113">
            <v>0</v>
          </cell>
          <cell r="H113">
            <v>0</v>
          </cell>
          <cell r="I113">
            <v>15</v>
          </cell>
          <cell r="J113">
            <v>285</v>
          </cell>
          <cell r="K113">
            <v>160000</v>
          </cell>
          <cell r="L113">
            <v>3040000</v>
          </cell>
          <cell r="M113">
            <v>0</v>
          </cell>
          <cell r="N113">
            <v>0</v>
          </cell>
          <cell r="O113">
            <v>4200</v>
          </cell>
          <cell r="P113">
            <v>79800</v>
          </cell>
        </row>
        <row r="114">
          <cell r="A114" t="str">
            <v>A.3.8</v>
          </cell>
          <cell r="B114" t="str">
            <v xml:space="preserve">  480V EMERGENCY SWGR , 65KA, 4000A ACB</v>
          </cell>
          <cell r="C114">
            <v>2</v>
          </cell>
          <cell r="D114" t="str">
            <v>PNL</v>
          </cell>
          <cell r="E114">
            <v>610000</v>
          </cell>
          <cell r="F114">
            <v>1220000</v>
          </cell>
          <cell r="G114">
            <v>0</v>
          </cell>
          <cell r="H114">
            <v>0</v>
          </cell>
          <cell r="I114">
            <v>20</v>
          </cell>
          <cell r="J114">
            <v>40</v>
          </cell>
          <cell r="K114">
            <v>610000</v>
          </cell>
          <cell r="L114">
            <v>1220000</v>
          </cell>
          <cell r="M114">
            <v>0</v>
          </cell>
          <cell r="N114">
            <v>0</v>
          </cell>
          <cell r="O114">
            <v>5600</v>
          </cell>
          <cell r="P114">
            <v>11200</v>
          </cell>
        </row>
        <row r="115">
          <cell r="A115" t="str">
            <v>A.3.9</v>
          </cell>
          <cell r="B115" t="str">
            <v xml:space="preserve">  480V EMERGENCY MCC SINGLE FACE , 40KA</v>
          </cell>
          <cell r="C115">
            <v>3</v>
          </cell>
          <cell r="D115" t="str">
            <v>PNL</v>
          </cell>
          <cell r="E115">
            <v>140000</v>
          </cell>
          <cell r="F115">
            <v>420000</v>
          </cell>
          <cell r="G115">
            <v>0</v>
          </cell>
          <cell r="H115">
            <v>0</v>
          </cell>
          <cell r="I115">
            <v>15</v>
          </cell>
          <cell r="J115">
            <v>45</v>
          </cell>
          <cell r="K115">
            <v>140000</v>
          </cell>
          <cell r="L115">
            <v>420000</v>
          </cell>
          <cell r="M115">
            <v>0</v>
          </cell>
          <cell r="N115">
            <v>0</v>
          </cell>
          <cell r="O115">
            <v>4200</v>
          </cell>
          <cell r="P115">
            <v>12600</v>
          </cell>
        </row>
        <row r="116">
          <cell r="B116" t="str">
            <v>SUB-TOTAL (A.3)</v>
          </cell>
          <cell r="C116">
            <v>0</v>
          </cell>
          <cell r="D116">
            <v>0</v>
          </cell>
          <cell r="E116">
            <v>0</v>
          </cell>
          <cell r="F116">
            <v>22314000</v>
          </cell>
          <cell r="G116">
            <v>0</v>
          </cell>
          <cell r="H116">
            <v>0</v>
          </cell>
          <cell r="I116">
            <v>0</v>
          </cell>
          <cell r="J116">
            <v>1302</v>
          </cell>
          <cell r="K116">
            <v>0</v>
          </cell>
          <cell r="L116">
            <v>22314000</v>
          </cell>
          <cell r="M116">
            <v>0</v>
          </cell>
          <cell r="N116">
            <v>0</v>
          </cell>
          <cell r="O116">
            <v>0</v>
          </cell>
          <cell r="P116">
            <v>364560</v>
          </cell>
        </row>
        <row r="117">
          <cell r="F117">
            <v>0</v>
          </cell>
          <cell r="G117">
            <v>0</v>
          </cell>
          <cell r="H117">
            <v>0</v>
          </cell>
          <cell r="I117">
            <v>0</v>
          </cell>
          <cell r="J117">
            <v>0</v>
          </cell>
          <cell r="K117">
            <v>0</v>
          </cell>
          <cell r="L117">
            <v>0</v>
          </cell>
          <cell r="M117">
            <v>0</v>
          </cell>
          <cell r="N117">
            <v>0</v>
          </cell>
          <cell r="O117">
            <v>0</v>
          </cell>
          <cell r="P117">
            <v>0</v>
          </cell>
        </row>
        <row r="118">
          <cell r="A118" t="str">
            <v>*</v>
          </cell>
          <cell r="B118" t="str">
            <v>DWG. NO. XK11A-0000-09,10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row>
        <row r="119">
          <cell r="A119" t="str">
            <v xml:space="preserve">   A.4</v>
          </cell>
          <cell r="B119" t="str">
            <v>NO.2 SUBSTATION (碼頭區)</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t="str">
            <v xml:space="preserve">  6.9KV VCB 1250A , MCC PANEL</v>
          </cell>
        </row>
        <row r="120">
          <cell r="A120" t="str">
            <v>A.4.1</v>
          </cell>
          <cell r="B120" t="str">
            <v xml:space="preserve">  6.9KV VCB 1250A 40KA , SWITCHGEAR INCOMING &amp; TIE PANEL &amp; FEEDER PANEL</v>
          </cell>
          <cell r="C120">
            <v>5</v>
          </cell>
          <cell r="D120" t="str">
            <v>PNL</v>
          </cell>
          <cell r="E120">
            <v>800000</v>
          </cell>
          <cell r="F120">
            <v>4000000</v>
          </cell>
          <cell r="G120">
            <v>0</v>
          </cell>
          <cell r="H120">
            <v>0</v>
          </cell>
          <cell r="I120">
            <v>20</v>
          </cell>
          <cell r="J120">
            <v>100</v>
          </cell>
          <cell r="K120">
            <v>800000</v>
          </cell>
          <cell r="L120">
            <v>4000000</v>
          </cell>
          <cell r="M120">
            <v>0</v>
          </cell>
          <cell r="N120">
            <v>0</v>
          </cell>
          <cell r="O120">
            <v>5600</v>
          </cell>
          <cell r="P120">
            <v>28000</v>
          </cell>
        </row>
        <row r="121">
          <cell r="A121" t="str">
            <v>A.4.2</v>
          </cell>
          <cell r="B121" t="str">
            <v xml:space="preserve">  6.9KV VCB 1250A , MCC PANEL</v>
          </cell>
          <cell r="C121">
            <v>3</v>
          </cell>
          <cell r="D121" t="str">
            <v>PNL</v>
          </cell>
          <cell r="E121">
            <v>700000</v>
          </cell>
          <cell r="F121">
            <v>2100000</v>
          </cell>
          <cell r="G121">
            <v>0</v>
          </cell>
          <cell r="H121">
            <v>0</v>
          </cell>
          <cell r="I121">
            <v>20</v>
          </cell>
          <cell r="J121">
            <v>60</v>
          </cell>
          <cell r="K121">
            <v>700000</v>
          </cell>
          <cell r="L121">
            <v>2100000</v>
          </cell>
          <cell r="M121">
            <v>0</v>
          </cell>
          <cell r="N121">
            <v>0</v>
          </cell>
          <cell r="O121">
            <v>5600</v>
          </cell>
          <cell r="P121">
            <v>16800</v>
          </cell>
        </row>
        <row r="122">
          <cell r="A122" t="str">
            <v>A.4.3</v>
          </cell>
          <cell r="B122" t="str">
            <v xml:space="preserve">  6.9KV 500KVA , W/GCS , CAPACIATOR PANEL</v>
          </cell>
          <cell r="C122">
            <v>2</v>
          </cell>
          <cell r="D122" t="str">
            <v>PNL</v>
          </cell>
          <cell r="E122">
            <v>600000</v>
          </cell>
          <cell r="F122">
            <v>1200000</v>
          </cell>
          <cell r="G122">
            <v>0</v>
          </cell>
          <cell r="H122">
            <v>0</v>
          </cell>
          <cell r="I122">
            <v>20</v>
          </cell>
          <cell r="J122">
            <v>40</v>
          </cell>
          <cell r="K122">
            <v>600000</v>
          </cell>
          <cell r="L122">
            <v>1200000</v>
          </cell>
          <cell r="M122">
            <v>0</v>
          </cell>
          <cell r="N122">
            <v>0</v>
          </cell>
          <cell r="O122">
            <v>5600</v>
          </cell>
          <cell r="P122">
            <v>11200</v>
          </cell>
        </row>
        <row r="123">
          <cell r="A123" t="str">
            <v>A.4.4</v>
          </cell>
          <cell r="B123" t="str">
            <v xml:space="preserve">  6.9KV 1000KVA , W/GCS , CAPACIATOR PANEL</v>
          </cell>
          <cell r="C123">
            <v>2</v>
          </cell>
          <cell r="D123" t="str">
            <v>PNL</v>
          </cell>
          <cell r="E123">
            <v>900000</v>
          </cell>
          <cell r="F123">
            <v>1800000</v>
          </cell>
          <cell r="G123">
            <v>0</v>
          </cell>
          <cell r="H123">
            <v>0</v>
          </cell>
          <cell r="I123">
            <v>20</v>
          </cell>
          <cell r="J123">
            <v>40</v>
          </cell>
          <cell r="K123">
            <v>900000</v>
          </cell>
          <cell r="L123">
            <v>1800000</v>
          </cell>
          <cell r="M123">
            <v>0</v>
          </cell>
          <cell r="N123">
            <v>0</v>
          </cell>
          <cell r="O123">
            <v>5600</v>
          </cell>
          <cell r="P123">
            <v>11200</v>
          </cell>
        </row>
        <row r="124">
          <cell r="A124" t="str">
            <v>A.4.5</v>
          </cell>
          <cell r="B124" t="str">
            <v xml:space="preserve">  CAST RESIN DRY TYPE TR. , IP20 ENCLOSURE , 3 PHASE 6.9KV/480V ,1000KVA </v>
          </cell>
          <cell r="C124">
            <v>2</v>
          </cell>
          <cell r="D124" t="str">
            <v>SET</v>
          </cell>
          <cell r="E124">
            <v>410000</v>
          </cell>
          <cell r="F124">
            <v>820000</v>
          </cell>
          <cell r="G124">
            <v>0</v>
          </cell>
          <cell r="H124">
            <v>0</v>
          </cell>
          <cell r="I124">
            <v>108</v>
          </cell>
          <cell r="J124">
            <v>216</v>
          </cell>
          <cell r="K124">
            <v>410000</v>
          </cell>
          <cell r="L124">
            <v>820000</v>
          </cell>
          <cell r="M124">
            <v>0</v>
          </cell>
          <cell r="N124">
            <v>0</v>
          </cell>
          <cell r="O124">
            <v>30240</v>
          </cell>
          <cell r="P124">
            <v>60480</v>
          </cell>
        </row>
        <row r="125">
          <cell r="A125" t="str">
            <v>A.4.6</v>
          </cell>
          <cell r="B125" t="str">
            <v xml:space="preserve">  480V BUS DUCT, 3PH 3W, 1600A INDOOR, 30KA , 6M LG</v>
          </cell>
          <cell r="C125">
            <v>2</v>
          </cell>
          <cell r="D125" t="str">
            <v>SET</v>
          </cell>
          <cell r="E125">
            <v>210000</v>
          </cell>
          <cell r="F125">
            <v>420000</v>
          </cell>
          <cell r="G125">
            <v>0</v>
          </cell>
          <cell r="H125">
            <v>0</v>
          </cell>
          <cell r="I125">
            <v>36</v>
          </cell>
          <cell r="J125">
            <v>72</v>
          </cell>
          <cell r="K125">
            <v>210000</v>
          </cell>
          <cell r="L125">
            <v>420000</v>
          </cell>
          <cell r="M125">
            <v>0</v>
          </cell>
          <cell r="N125">
            <v>0</v>
          </cell>
          <cell r="O125">
            <v>10080</v>
          </cell>
          <cell r="P125">
            <v>20160</v>
          </cell>
        </row>
        <row r="126">
          <cell r="A126" t="str">
            <v>A.4.7</v>
          </cell>
          <cell r="B126" t="str">
            <v xml:space="preserve">  480V SWGR , 30KA, INCOMING ACB1600Ax2PNL &amp; TIE ACB1600A </v>
          </cell>
          <cell r="C126">
            <v>1</v>
          </cell>
          <cell r="D126" t="str">
            <v>LOT</v>
          </cell>
          <cell r="E126">
            <v>1100000</v>
          </cell>
          <cell r="F126">
            <v>1100000</v>
          </cell>
          <cell r="G126">
            <v>0</v>
          </cell>
          <cell r="H126">
            <v>0</v>
          </cell>
          <cell r="I126">
            <v>60</v>
          </cell>
          <cell r="J126">
            <v>60</v>
          </cell>
          <cell r="K126">
            <v>1100000</v>
          </cell>
          <cell r="L126">
            <v>1100000</v>
          </cell>
          <cell r="M126">
            <v>0</v>
          </cell>
          <cell r="N126">
            <v>0</v>
          </cell>
          <cell r="O126">
            <v>16800</v>
          </cell>
          <cell r="P126">
            <v>16800</v>
          </cell>
        </row>
        <row r="127">
          <cell r="A127" t="str">
            <v>A.4.8</v>
          </cell>
          <cell r="B127" t="str">
            <v xml:space="preserve">  480V MCC SINGLE FACE , 30KA</v>
          </cell>
          <cell r="C127">
            <v>7</v>
          </cell>
          <cell r="D127" t="str">
            <v>PNL</v>
          </cell>
          <cell r="E127">
            <v>120000</v>
          </cell>
          <cell r="F127">
            <v>840000</v>
          </cell>
          <cell r="G127">
            <v>0</v>
          </cell>
          <cell r="H127">
            <v>0</v>
          </cell>
          <cell r="I127">
            <v>15</v>
          </cell>
          <cell r="J127">
            <v>105</v>
          </cell>
          <cell r="K127">
            <v>120000</v>
          </cell>
          <cell r="L127">
            <v>840000</v>
          </cell>
          <cell r="M127">
            <v>0</v>
          </cell>
          <cell r="N127">
            <v>0</v>
          </cell>
          <cell r="O127">
            <v>4200</v>
          </cell>
          <cell r="P127">
            <v>29400</v>
          </cell>
        </row>
        <row r="128">
          <cell r="B128" t="str">
            <v>SUB-TOTAL (A.4)</v>
          </cell>
          <cell r="C128">
            <v>0</v>
          </cell>
          <cell r="D128">
            <v>0</v>
          </cell>
          <cell r="E128">
            <v>0</v>
          </cell>
          <cell r="F128">
            <v>12280000</v>
          </cell>
          <cell r="G128">
            <v>0</v>
          </cell>
          <cell r="H128">
            <v>0</v>
          </cell>
          <cell r="I128">
            <v>0</v>
          </cell>
          <cell r="J128">
            <v>693</v>
          </cell>
          <cell r="K128">
            <v>0</v>
          </cell>
          <cell r="L128">
            <v>12280000</v>
          </cell>
          <cell r="M128">
            <v>0</v>
          </cell>
          <cell r="N128">
            <v>0</v>
          </cell>
          <cell r="O128">
            <v>0</v>
          </cell>
          <cell r="P128">
            <v>194040</v>
          </cell>
        </row>
        <row r="129">
          <cell r="F129">
            <v>0</v>
          </cell>
          <cell r="G129">
            <v>0</v>
          </cell>
          <cell r="H129">
            <v>0</v>
          </cell>
          <cell r="I129">
            <v>0</v>
          </cell>
          <cell r="J129">
            <v>0</v>
          </cell>
          <cell r="K129">
            <v>0</v>
          </cell>
          <cell r="L129">
            <v>0</v>
          </cell>
          <cell r="M129">
            <v>0</v>
          </cell>
          <cell r="N129">
            <v>0</v>
          </cell>
          <cell r="O129">
            <v>0</v>
          </cell>
          <cell r="P129">
            <v>0</v>
          </cell>
          <cell r="Q129">
            <v>0</v>
          </cell>
        </row>
        <row r="130">
          <cell r="A130" t="str">
            <v>A.5</v>
          </cell>
          <cell r="B130" t="str">
            <v xml:space="preserve"> DISEL STAND-BY GENERATOR 1250KW OUTPUT,</v>
          </cell>
          <cell r="C130">
            <v>1</v>
          </cell>
          <cell r="D130" t="str">
            <v>SET</v>
          </cell>
          <cell r="E130">
            <v>6250000</v>
          </cell>
          <cell r="F130">
            <v>6250000</v>
          </cell>
          <cell r="G130">
            <v>0</v>
          </cell>
          <cell r="H130">
            <v>0</v>
          </cell>
          <cell r="I130">
            <v>560</v>
          </cell>
          <cell r="J130">
            <v>560</v>
          </cell>
          <cell r="K130">
            <v>6250000</v>
          </cell>
          <cell r="L130">
            <v>6250000</v>
          </cell>
          <cell r="M130">
            <v>0</v>
          </cell>
          <cell r="N130">
            <v>0</v>
          </cell>
          <cell r="O130">
            <v>224000</v>
          </cell>
          <cell r="P130">
            <v>224000</v>
          </cell>
        </row>
        <row r="131">
          <cell r="B131" t="str">
            <v xml:space="preserve"> 3PH 3W 480V, W/ CONTROL PANEL , DALY TANK</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row>
        <row r="133">
          <cell r="A133" t="str">
            <v>A.6</v>
          </cell>
          <cell r="B133" t="str">
            <v>3 PHASE 480V-120V UPS</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row>
        <row r="134">
          <cell r="A134" t="str">
            <v>A.6.1</v>
          </cell>
          <cell r="B134" t="str">
            <v xml:space="preserve"> 100 KVA ,  W/ BATTERY LEAD-CALCIUM TYPE 30 MIN.</v>
          </cell>
          <cell r="C134">
            <v>1</v>
          </cell>
          <cell r="D134" t="str">
            <v>SET</v>
          </cell>
          <cell r="E134">
            <v>1250000</v>
          </cell>
          <cell r="F134">
            <v>1250000</v>
          </cell>
          <cell r="G134">
            <v>0</v>
          </cell>
          <cell r="H134">
            <v>0</v>
          </cell>
          <cell r="I134">
            <v>188</v>
          </cell>
          <cell r="J134">
            <v>188</v>
          </cell>
          <cell r="K134">
            <v>1250000</v>
          </cell>
          <cell r="L134">
            <v>1250000</v>
          </cell>
          <cell r="M134">
            <v>0</v>
          </cell>
          <cell r="N134">
            <v>0</v>
          </cell>
          <cell r="O134">
            <v>52640</v>
          </cell>
          <cell r="P134">
            <v>52640</v>
          </cell>
        </row>
        <row r="135">
          <cell r="A135" t="str">
            <v>A.6.2</v>
          </cell>
          <cell r="B135" t="str">
            <v xml:space="preserve"> 15 KVA ,  W/ BATTERY LEAD-CALCIUM TYPE 30 MIN.</v>
          </cell>
          <cell r="C135">
            <v>1</v>
          </cell>
          <cell r="D135" t="str">
            <v>SET</v>
          </cell>
          <cell r="E135">
            <v>300000</v>
          </cell>
          <cell r="F135">
            <v>300000</v>
          </cell>
          <cell r="G135">
            <v>0</v>
          </cell>
          <cell r="H135">
            <v>0</v>
          </cell>
          <cell r="I135">
            <v>50</v>
          </cell>
          <cell r="J135">
            <v>50</v>
          </cell>
          <cell r="K135">
            <v>300000</v>
          </cell>
          <cell r="L135">
            <v>300000</v>
          </cell>
          <cell r="M135">
            <v>0</v>
          </cell>
          <cell r="N135">
            <v>0</v>
          </cell>
          <cell r="O135">
            <v>14000</v>
          </cell>
          <cell r="P135">
            <v>14000</v>
          </cell>
        </row>
        <row r="136">
          <cell r="A136" t="str">
            <v>A.8.1</v>
          </cell>
          <cell r="B136" t="str">
            <v>SUB-TOTAL (A.6)</v>
          </cell>
          <cell r="C136">
            <v>0</v>
          </cell>
          <cell r="D136">
            <v>0</v>
          </cell>
          <cell r="E136">
            <v>0</v>
          </cell>
          <cell r="F136">
            <v>1550000</v>
          </cell>
          <cell r="G136">
            <v>0</v>
          </cell>
          <cell r="H136">
            <v>0</v>
          </cell>
          <cell r="I136">
            <v>0</v>
          </cell>
          <cell r="J136">
            <v>238</v>
          </cell>
          <cell r="K136">
            <v>0</v>
          </cell>
          <cell r="L136">
            <v>1550000</v>
          </cell>
          <cell r="M136">
            <v>0</v>
          </cell>
          <cell r="N136">
            <v>0</v>
          </cell>
          <cell r="O136">
            <v>0</v>
          </cell>
          <cell r="P136">
            <v>66640</v>
          </cell>
        </row>
        <row r="137">
          <cell r="A137">
            <v>6</v>
          </cell>
          <cell r="B137" t="str">
            <v xml:space="preserve"> @ORN S@D@KER W/ EPOXY _x0007_-T 13304-002</v>
          </cell>
          <cell r="C137">
            <v>16</v>
          </cell>
          <cell r="D137" t="str">
            <v>SET</v>
          </cell>
          <cell r="E137">
            <v>4976</v>
          </cell>
          <cell r="F137">
            <v>0</v>
          </cell>
          <cell r="H137">
            <v>0</v>
          </cell>
        </row>
        <row r="138">
          <cell r="A138" t="str">
            <v>A.7</v>
          </cell>
          <cell r="B138" t="str">
            <v xml:space="preserve">  DC POWER SUPPLY       </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row>
        <row r="139">
          <cell r="A139" t="str">
            <v>A.7.1</v>
          </cell>
          <cell r="B139" t="str">
            <v xml:space="preserve"> 125VDC CHAGER, 50A,  W/ 60AH LEAD-CALCIUM BATTERY &amp; RACK</v>
          </cell>
          <cell r="C139">
            <v>1</v>
          </cell>
          <cell r="D139" t="str">
            <v>SET</v>
          </cell>
          <cell r="E139">
            <v>325000</v>
          </cell>
          <cell r="F139">
            <v>325000</v>
          </cell>
          <cell r="G139">
            <v>0</v>
          </cell>
          <cell r="H139">
            <v>0</v>
          </cell>
          <cell r="I139">
            <v>50</v>
          </cell>
          <cell r="J139">
            <v>50</v>
          </cell>
          <cell r="K139">
            <v>325000</v>
          </cell>
          <cell r="L139">
            <v>325000</v>
          </cell>
          <cell r="M139">
            <v>0</v>
          </cell>
          <cell r="N139">
            <v>0</v>
          </cell>
          <cell r="O139">
            <v>14000</v>
          </cell>
          <cell r="P139">
            <v>14000</v>
          </cell>
        </row>
        <row r="140">
          <cell r="A140" t="str">
            <v>A.7.2</v>
          </cell>
          <cell r="B140" t="str">
            <v xml:space="preserve"> 125VDC CHAGER, 25A,  W/ 30AH LEAD-CALCIUM BATTERY &amp; RACK</v>
          </cell>
          <cell r="C140">
            <v>2</v>
          </cell>
          <cell r="D140" t="str">
            <v>SET</v>
          </cell>
          <cell r="E140">
            <v>245000</v>
          </cell>
          <cell r="F140">
            <v>490000</v>
          </cell>
          <cell r="G140">
            <v>0</v>
          </cell>
          <cell r="H140">
            <v>0</v>
          </cell>
          <cell r="I140">
            <v>35</v>
          </cell>
          <cell r="J140">
            <v>70</v>
          </cell>
          <cell r="K140">
            <v>245000</v>
          </cell>
          <cell r="L140">
            <v>490000</v>
          </cell>
          <cell r="M140">
            <v>0</v>
          </cell>
          <cell r="N140">
            <v>0</v>
          </cell>
          <cell r="O140">
            <v>9800</v>
          </cell>
          <cell r="P140">
            <v>19600</v>
          </cell>
        </row>
        <row r="141">
          <cell r="B141" t="str">
            <v>SUB-TOTAL (A7)</v>
          </cell>
          <cell r="C141">
            <v>0</v>
          </cell>
          <cell r="D141">
            <v>0</v>
          </cell>
          <cell r="E141">
            <v>0</v>
          </cell>
          <cell r="F141">
            <v>815000</v>
          </cell>
          <cell r="G141">
            <v>0</v>
          </cell>
          <cell r="H141">
            <v>0</v>
          </cell>
          <cell r="I141">
            <v>0</v>
          </cell>
          <cell r="J141">
            <v>120</v>
          </cell>
          <cell r="K141">
            <v>0</v>
          </cell>
          <cell r="L141">
            <v>815000</v>
          </cell>
          <cell r="M141">
            <v>0</v>
          </cell>
          <cell r="N141">
            <v>0</v>
          </cell>
          <cell r="O141">
            <v>0</v>
          </cell>
          <cell r="P141">
            <v>33600</v>
          </cell>
        </row>
        <row r="143">
          <cell r="A143" t="str">
            <v>A.8</v>
          </cell>
          <cell r="B143" t="str">
            <v>OTHER</v>
          </cell>
        </row>
        <row r="144">
          <cell r="A144" t="str">
            <v>A.8.1</v>
          </cell>
          <cell r="B144" t="str">
            <v>SELF-STANDING POWER PANEL, 480V, 65KA</v>
          </cell>
          <cell r="C144">
            <v>1</v>
          </cell>
          <cell r="D144" t="str">
            <v>SET</v>
          </cell>
          <cell r="E144">
            <v>120000</v>
          </cell>
          <cell r="F144">
            <v>120000</v>
          </cell>
          <cell r="G144">
            <v>0</v>
          </cell>
          <cell r="H144">
            <v>0</v>
          </cell>
          <cell r="I144">
            <v>20</v>
          </cell>
          <cell r="J144">
            <v>20</v>
          </cell>
          <cell r="K144">
            <v>120000</v>
          </cell>
          <cell r="L144">
            <v>120000</v>
          </cell>
          <cell r="M144">
            <v>0</v>
          </cell>
          <cell r="N144">
            <v>0</v>
          </cell>
          <cell r="O144">
            <v>5600</v>
          </cell>
          <cell r="P144">
            <v>5600</v>
          </cell>
        </row>
        <row r="145">
          <cell r="B145" t="str">
            <v>PNL. NO. CCR2-D-MC1 (DWG. NO. XK11A-0000-12)</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row>
        <row r="146">
          <cell r="A146" t="str">
            <v>A.8.2</v>
          </cell>
          <cell r="B146" t="str">
            <v>SELF-STANDING POWER PANEL, 480V, 30KA (DWG. NO. XK11A-0000-12)</v>
          </cell>
          <cell r="C146">
            <v>6</v>
          </cell>
          <cell r="D146" t="str">
            <v>SET</v>
          </cell>
          <cell r="E146">
            <v>140000</v>
          </cell>
          <cell r="F146">
            <v>840000</v>
          </cell>
          <cell r="G146">
            <v>0</v>
          </cell>
          <cell r="H146">
            <v>0</v>
          </cell>
          <cell r="I146">
            <v>20</v>
          </cell>
          <cell r="J146">
            <v>120</v>
          </cell>
          <cell r="K146">
            <v>140000</v>
          </cell>
          <cell r="L146">
            <v>840000</v>
          </cell>
          <cell r="M146">
            <v>0</v>
          </cell>
          <cell r="N146">
            <v>0</v>
          </cell>
          <cell r="O146">
            <v>5600</v>
          </cell>
          <cell r="P146">
            <v>33600</v>
          </cell>
        </row>
        <row r="147">
          <cell r="B147" t="str">
            <v>PNL. NO. POWER PANEL.</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row>
        <row r="148">
          <cell r="A148" t="str">
            <v>A.8.3</v>
          </cell>
          <cell r="B148" t="str">
            <v>DRY RTANSFORMER, WEATHER PROOF ENCLOSURE</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row>
        <row r="149">
          <cell r="B149" t="str">
            <v>480/240V, 30KVA</v>
          </cell>
          <cell r="C149">
            <v>9</v>
          </cell>
          <cell r="D149" t="str">
            <v>SET</v>
          </cell>
          <cell r="E149">
            <v>40000</v>
          </cell>
          <cell r="F149">
            <v>360000</v>
          </cell>
          <cell r="G149">
            <v>0</v>
          </cell>
          <cell r="H149">
            <v>0</v>
          </cell>
          <cell r="I149">
            <v>18</v>
          </cell>
          <cell r="J149">
            <v>162</v>
          </cell>
          <cell r="K149">
            <v>40000</v>
          </cell>
          <cell r="L149">
            <v>360000</v>
          </cell>
          <cell r="M149">
            <v>0</v>
          </cell>
          <cell r="N149">
            <v>0</v>
          </cell>
          <cell r="O149">
            <v>5040</v>
          </cell>
          <cell r="P149">
            <v>45360</v>
          </cell>
        </row>
        <row r="150">
          <cell r="B150" t="str">
            <v>480/240V, 20KVA</v>
          </cell>
          <cell r="C150">
            <v>6</v>
          </cell>
          <cell r="D150" t="str">
            <v>SET</v>
          </cell>
          <cell r="E150">
            <v>30000</v>
          </cell>
          <cell r="F150">
            <v>180000</v>
          </cell>
          <cell r="G150">
            <v>0</v>
          </cell>
          <cell r="H150">
            <v>0</v>
          </cell>
          <cell r="I150">
            <v>14</v>
          </cell>
          <cell r="J150">
            <v>84</v>
          </cell>
          <cell r="K150">
            <v>30000</v>
          </cell>
          <cell r="L150">
            <v>180000</v>
          </cell>
          <cell r="M150">
            <v>0</v>
          </cell>
          <cell r="N150">
            <v>0</v>
          </cell>
          <cell r="O150">
            <v>3920</v>
          </cell>
          <cell r="P150">
            <v>23520</v>
          </cell>
        </row>
        <row r="151">
          <cell r="B151" t="str">
            <v>480/240V, 10KVA</v>
          </cell>
          <cell r="C151">
            <v>9</v>
          </cell>
          <cell r="D151" t="str">
            <v>SET</v>
          </cell>
          <cell r="E151">
            <v>22000</v>
          </cell>
          <cell r="F151">
            <v>198000</v>
          </cell>
          <cell r="G151">
            <v>0</v>
          </cell>
          <cell r="H151">
            <v>0</v>
          </cell>
          <cell r="I151">
            <v>9</v>
          </cell>
          <cell r="J151">
            <v>81</v>
          </cell>
          <cell r="K151">
            <v>22000</v>
          </cell>
          <cell r="L151">
            <v>198000</v>
          </cell>
          <cell r="M151">
            <v>0</v>
          </cell>
          <cell r="N151">
            <v>0</v>
          </cell>
          <cell r="O151">
            <v>2520</v>
          </cell>
          <cell r="P151">
            <v>22680</v>
          </cell>
        </row>
        <row r="152">
          <cell r="A152" t="str">
            <v>A.8.4</v>
          </cell>
          <cell r="B152" t="str">
            <v xml:space="preserve"> MCC FOR TRASH , 480V MCC SINGLE FACE , 30KA</v>
          </cell>
          <cell r="C152">
            <v>5</v>
          </cell>
          <cell r="D152" t="str">
            <v>SET</v>
          </cell>
          <cell r="E152">
            <v>120000</v>
          </cell>
          <cell r="F152">
            <v>600000</v>
          </cell>
          <cell r="G152">
            <v>0</v>
          </cell>
          <cell r="H152">
            <v>0</v>
          </cell>
          <cell r="I152">
            <v>15</v>
          </cell>
          <cell r="J152">
            <v>75</v>
          </cell>
          <cell r="K152">
            <v>120000</v>
          </cell>
          <cell r="L152">
            <v>600000</v>
          </cell>
          <cell r="M152">
            <v>0</v>
          </cell>
          <cell r="N152">
            <v>0</v>
          </cell>
          <cell r="O152">
            <v>4200</v>
          </cell>
          <cell r="P152">
            <v>21000</v>
          </cell>
        </row>
        <row r="153">
          <cell r="A153" t="str">
            <v>A.8.5</v>
          </cell>
          <cell r="B153" t="str">
            <v>600VAC, 100A ATS PANEL, WALL MOUNT, INDOOR</v>
          </cell>
          <cell r="C153">
            <v>3</v>
          </cell>
          <cell r="D153" t="str">
            <v>SET</v>
          </cell>
          <cell r="E153">
            <v>100000</v>
          </cell>
          <cell r="F153">
            <v>300000</v>
          </cell>
          <cell r="G153">
            <v>0</v>
          </cell>
          <cell r="H153">
            <v>0</v>
          </cell>
          <cell r="I153">
            <v>15</v>
          </cell>
          <cell r="J153">
            <v>45</v>
          </cell>
          <cell r="K153">
            <v>100000</v>
          </cell>
          <cell r="L153">
            <v>300000</v>
          </cell>
          <cell r="M153">
            <v>0</v>
          </cell>
          <cell r="N153">
            <v>0</v>
          </cell>
          <cell r="O153">
            <v>4200</v>
          </cell>
          <cell r="P153">
            <v>12600</v>
          </cell>
        </row>
        <row r="154">
          <cell r="A154" t="str">
            <v>A.8.6</v>
          </cell>
          <cell r="B154" t="str">
            <v>100A NFB PANEL, WALL MOUNT., INDOOR</v>
          </cell>
          <cell r="C154">
            <v>6</v>
          </cell>
          <cell r="D154" t="str">
            <v>SET</v>
          </cell>
          <cell r="E154">
            <v>4000</v>
          </cell>
          <cell r="F154">
            <v>24000</v>
          </cell>
          <cell r="G154">
            <v>0</v>
          </cell>
          <cell r="H154">
            <v>0</v>
          </cell>
          <cell r="I154">
            <v>4</v>
          </cell>
          <cell r="J154">
            <v>24</v>
          </cell>
          <cell r="K154">
            <v>4000</v>
          </cell>
          <cell r="L154">
            <v>24000</v>
          </cell>
          <cell r="M154">
            <v>0</v>
          </cell>
          <cell r="N154">
            <v>0</v>
          </cell>
          <cell r="O154">
            <v>1120</v>
          </cell>
          <cell r="P154">
            <v>6720</v>
          </cell>
        </row>
        <row r="155">
          <cell r="A155" t="str">
            <v>A.8.7</v>
          </cell>
          <cell r="B155" t="str">
            <v>600V PDP PANEL, WALL MOUNT, INDOOR</v>
          </cell>
          <cell r="C155">
            <v>6</v>
          </cell>
          <cell r="D155" t="str">
            <v>SET</v>
          </cell>
          <cell r="E155">
            <v>9000</v>
          </cell>
          <cell r="F155">
            <v>54000</v>
          </cell>
          <cell r="G155">
            <v>0</v>
          </cell>
          <cell r="H155">
            <v>0</v>
          </cell>
          <cell r="I155">
            <v>6</v>
          </cell>
          <cell r="J155">
            <v>36</v>
          </cell>
          <cell r="K155">
            <v>9000</v>
          </cell>
          <cell r="L155">
            <v>54000</v>
          </cell>
          <cell r="M155">
            <v>0</v>
          </cell>
          <cell r="N155">
            <v>0</v>
          </cell>
          <cell r="O155">
            <v>1680</v>
          </cell>
          <cell r="P155">
            <v>10080</v>
          </cell>
        </row>
        <row r="156">
          <cell r="B156" t="str">
            <v>W/NFB 100A x 1, 20A x6, 10KA</v>
          </cell>
        </row>
        <row r="157">
          <cell r="A157" t="str">
            <v>A.8.8</v>
          </cell>
          <cell r="B157" t="str">
            <v>POWER SYSTEM GRAPHIC PANEL, SELF-STANDING,</v>
          </cell>
          <cell r="C157">
            <v>1</v>
          </cell>
          <cell r="D157" t="str">
            <v>SET</v>
          </cell>
          <cell r="E157">
            <v>320000</v>
          </cell>
          <cell r="F157">
            <v>320000</v>
          </cell>
          <cell r="G157">
            <v>0</v>
          </cell>
          <cell r="H157">
            <v>0</v>
          </cell>
          <cell r="I157">
            <v>30</v>
          </cell>
          <cell r="J157">
            <v>30</v>
          </cell>
          <cell r="K157">
            <v>320000</v>
          </cell>
          <cell r="L157">
            <v>320000</v>
          </cell>
          <cell r="M157">
            <v>0</v>
          </cell>
          <cell r="N157">
            <v>0</v>
          </cell>
          <cell r="O157">
            <v>8400</v>
          </cell>
          <cell r="P157">
            <v>8400</v>
          </cell>
        </row>
        <row r="158">
          <cell r="B158" t="str">
            <v xml:space="preserve"> ENCLOSURE SIZE 2200(W)x2300(H)x600(D)MM.</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row>
        <row r="159">
          <cell r="B159" t="str">
            <v>MOSAIC PANEL SIZE 2000(W)x1000(H)MM., W/ LIGHT x60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row>
        <row r="160">
          <cell r="B160" t="str">
            <v>SUB-TOTAL (A.8)</v>
          </cell>
          <cell r="C160">
            <v>0</v>
          </cell>
          <cell r="D160">
            <v>0</v>
          </cell>
          <cell r="E160">
            <v>0</v>
          </cell>
          <cell r="F160">
            <v>2996000</v>
          </cell>
          <cell r="G160">
            <v>0</v>
          </cell>
          <cell r="H160">
            <v>0</v>
          </cell>
          <cell r="I160">
            <v>0</v>
          </cell>
          <cell r="J160">
            <v>677</v>
          </cell>
          <cell r="K160">
            <v>0</v>
          </cell>
          <cell r="L160">
            <v>2996000</v>
          </cell>
          <cell r="M160">
            <v>0</v>
          </cell>
          <cell r="N160">
            <v>0</v>
          </cell>
          <cell r="O160">
            <v>0</v>
          </cell>
          <cell r="P160">
            <v>189560</v>
          </cell>
        </row>
        <row r="161">
          <cell r="O161">
            <v>0</v>
          </cell>
        </row>
        <row r="162">
          <cell r="A162" t="str">
            <v xml:space="preserve">   A.9</v>
          </cell>
          <cell r="B162" t="str">
            <v xml:space="preserve"> TEST FEE FOR MECH-ELEC CONSULANT CO. &amp; T.P.C.</v>
          </cell>
          <cell r="C162">
            <v>1</v>
          </cell>
          <cell r="D162" t="str">
            <v>LOT</v>
          </cell>
          <cell r="E162" t="str">
            <v>M+L</v>
          </cell>
          <cell r="F162" t="str">
            <v>M+L</v>
          </cell>
          <cell r="G162">
            <v>0</v>
          </cell>
          <cell r="H162">
            <v>0</v>
          </cell>
          <cell r="I162">
            <v>1607</v>
          </cell>
          <cell r="J162">
            <v>1607</v>
          </cell>
          <cell r="K162" t="str">
            <v>M+L</v>
          </cell>
          <cell r="L162" t="str">
            <v>M+L</v>
          </cell>
          <cell r="M162">
            <v>0</v>
          </cell>
          <cell r="N162">
            <v>0</v>
          </cell>
          <cell r="O162">
            <v>1800000</v>
          </cell>
          <cell r="P162">
            <v>1800000</v>
          </cell>
        </row>
        <row r="163">
          <cell r="F163">
            <v>0</v>
          </cell>
          <cell r="G163">
            <v>0</v>
          </cell>
          <cell r="H163">
            <v>0</v>
          </cell>
          <cell r="I163">
            <v>0</v>
          </cell>
          <cell r="J163">
            <v>0</v>
          </cell>
          <cell r="K163">
            <v>0</v>
          </cell>
          <cell r="L163">
            <v>0</v>
          </cell>
          <cell r="M163">
            <v>0</v>
          </cell>
          <cell r="N163">
            <v>0</v>
          </cell>
          <cell r="O163">
            <v>0</v>
          </cell>
          <cell r="P163">
            <v>0</v>
          </cell>
        </row>
        <row r="164">
          <cell r="A164">
            <v>10</v>
          </cell>
          <cell r="B164" t="str">
            <v>SUB-TOTAL : (A)</v>
          </cell>
          <cell r="C164">
            <v>15000</v>
          </cell>
          <cell r="D164" t="str">
            <v>M</v>
          </cell>
          <cell r="E164">
            <v>223</v>
          </cell>
          <cell r="F164">
            <v>138612100</v>
          </cell>
          <cell r="G164">
            <v>0</v>
          </cell>
          <cell r="H164">
            <v>0</v>
          </cell>
          <cell r="I164">
            <v>0</v>
          </cell>
          <cell r="J164">
            <v>13764</v>
          </cell>
          <cell r="K164">
            <v>0</v>
          </cell>
          <cell r="L164">
            <v>138612100</v>
          </cell>
          <cell r="M164">
            <v>0</v>
          </cell>
          <cell r="N164">
            <v>0</v>
          </cell>
          <cell r="O164">
            <v>0</v>
          </cell>
          <cell r="P164">
            <v>6155030</v>
          </cell>
        </row>
        <row r="165">
          <cell r="A165" t="str">
            <v>a_x000E_6</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row>
        <row r="166">
          <cell r="A166" t="str">
            <v>B</v>
          </cell>
          <cell r="B166" t="str">
            <v>CABLE &amp; WIRE FOR POWER SYSTEM</v>
          </cell>
          <cell r="C166">
            <v>130730</v>
          </cell>
          <cell r="D166" t="str">
            <v>M</v>
          </cell>
          <cell r="H166">
            <v>0</v>
          </cell>
          <cell r="I166">
            <v>0.11700000000000001</v>
          </cell>
          <cell r="J166">
            <v>35</v>
          </cell>
          <cell r="K166">
            <v>28</v>
          </cell>
          <cell r="L166">
            <v>8400</v>
          </cell>
          <cell r="M166">
            <v>0</v>
          </cell>
          <cell r="N166">
            <v>0</v>
          </cell>
          <cell r="O166">
            <v>33</v>
          </cell>
          <cell r="P166">
            <v>9900</v>
          </cell>
        </row>
        <row r="167">
          <cell r="A167">
            <v>13</v>
          </cell>
          <cell r="B167" t="str">
            <v xml:space="preserve">    4/C 60 sq.mm </v>
          </cell>
          <cell r="C167">
            <v>300</v>
          </cell>
          <cell r="D167" t="str">
            <v>M</v>
          </cell>
          <cell r="E167">
            <v>232</v>
          </cell>
          <cell r="F167">
            <v>0</v>
          </cell>
          <cell r="G167">
            <v>0</v>
          </cell>
          <cell r="H167">
            <v>0</v>
          </cell>
          <cell r="I167">
            <v>0</v>
          </cell>
          <cell r="J167">
            <v>0</v>
          </cell>
          <cell r="K167">
            <v>0</v>
          </cell>
          <cell r="L167">
            <v>0</v>
          </cell>
          <cell r="M167">
            <v>0</v>
          </cell>
          <cell r="N167">
            <v>0</v>
          </cell>
          <cell r="O167">
            <v>0</v>
          </cell>
          <cell r="P167">
            <v>0</v>
          </cell>
          <cell r="Q167">
            <v>0</v>
          </cell>
        </row>
        <row r="168">
          <cell r="A168" t="str">
            <v>B</v>
          </cell>
          <cell r="B168" t="str">
            <v xml:space="preserve"> POWER DISTRIBUTION SYSTEM</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row>
        <row r="169">
          <cell r="F169">
            <v>0</v>
          </cell>
          <cell r="G169">
            <v>0</v>
          </cell>
          <cell r="H169">
            <v>0</v>
          </cell>
          <cell r="I169">
            <v>0</v>
          </cell>
          <cell r="J169">
            <v>0</v>
          </cell>
          <cell r="K169">
            <v>0</v>
          </cell>
          <cell r="L169">
            <v>0</v>
          </cell>
          <cell r="M169">
            <v>0</v>
          </cell>
          <cell r="N169">
            <v>0</v>
          </cell>
          <cell r="O169">
            <v>0</v>
          </cell>
          <cell r="P169">
            <v>0</v>
          </cell>
        </row>
        <row r="170">
          <cell r="B170" t="str">
            <v xml:space="preserve"> 600V POWER CABLE, XLPE INSU. PVC JACKET</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row>
        <row r="171">
          <cell r="A171">
            <v>1</v>
          </cell>
          <cell r="B171" t="str">
            <v xml:space="preserve">    3/C 3.5 sq.mm </v>
          </cell>
          <cell r="C171">
            <v>4500</v>
          </cell>
          <cell r="D171" t="str">
            <v>M</v>
          </cell>
          <cell r="E171">
            <v>15</v>
          </cell>
          <cell r="F171">
            <v>67500</v>
          </cell>
          <cell r="G171">
            <v>0</v>
          </cell>
          <cell r="H171">
            <v>0</v>
          </cell>
          <cell r="I171">
            <v>7.9000000000000001E-2</v>
          </cell>
          <cell r="J171">
            <v>356</v>
          </cell>
          <cell r="K171">
            <v>15</v>
          </cell>
          <cell r="L171">
            <v>67500</v>
          </cell>
          <cell r="M171">
            <v>0</v>
          </cell>
          <cell r="N171">
            <v>0</v>
          </cell>
          <cell r="O171">
            <v>22</v>
          </cell>
          <cell r="P171">
            <v>99000</v>
          </cell>
        </row>
        <row r="172">
          <cell r="A172">
            <v>2</v>
          </cell>
          <cell r="B172" t="str">
            <v xml:space="preserve">    3/C 5.5 sq.mm </v>
          </cell>
          <cell r="C172">
            <v>4000</v>
          </cell>
          <cell r="D172" t="str">
            <v>M</v>
          </cell>
          <cell r="E172">
            <v>20</v>
          </cell>
          <cell r="F172">
            <v>80000</v>
          </cell>
          <cell r="G172">
            <v>0</v>
          </cell>
          <cell r="H172">
            <v>0</v>
          </cell>
          <cell r="I172">
            <v>0.1</v>
          </cell>
          <cell r="J172">
            <v>400</v>
          </cell>
          <cell r="K172">
            <v>20</v>
          </cell>
          <cell r="L172">
            <v>80000</v>
          </cell>
          <cell r="M172">
            <v>0</v>
          </cell>
          <cell r="N172">
            <v>0</v>
          </cell>
          <cell r="O172">
            <v>28</v>
          </cell>
          <cell r="P172">
            <v>112000</v>
          </cell>
        </row>
        <row r="173">
          <cell r="A173">
            <v>3</v>
          </cell>
          <cell r="B173" t="str">
            <v xml:space="preserve">    3/C   8 sq.mm </v>
          </cell>
          <cell r="C173">
            <v>3000</v>
          </cell>
          <cell r="D173" t="str">
            <v>M</v>
          </cell>
          <cell r="E173">
            <v>29</v>
          </cell>
          <cell r="F173">
            <v>87000</v>
          </cell>
          <cell r="G173">
            <v>0</v>
          </cell>
          <cell r="H173">
            <v>0</v>
          </cell>
          <cell r="I173">
            <v>0.11799999999999999</v>
          </cell>
          <cell r="J173">
            <v>354</v>
          </cell>
          <cell r="K173">
            <v>29</v>
          </cell>
          <cell r="L173">
            <v>87000</v>
          </cell>
          <cell r="M173">
            <v>0</v>
          </cell>
          <cell r="N173">
            <v>0</v>
          </cell>
          <cell r="O173">
            <v>33</v>
          </cell>
          <cell r="P173">
            <v>99000</v>
          </cell>
        </row>
        <row r="174">
          <cell r="A174">
            <v>4</v>
          </cell>
          <cell r="B174" t="str">
            <v xml:space="preserve">    3/C  14 sq.mm </v>
          </cell>
          <cell r="C174">
            <v>1000</v>
          </cell>
          <cell r="D174" t="str">
            <v>M</v>
          </cell>
          <cell r="E174">
            <v>47</v>
          </cell>
          <cell r="F174">
            <v>47000</v>
          </cell>
          <cell r="G174">
            <v>0</v>
          </cell>
          <cell r="H174">
            <v>0</v>
          </cell>
          <cell r="I174">
            <v>0.152</v>
          </cell>
          <cell r="J174">
            <v>152</v>
          </cell>
          <cell r="K174">
            <v>47</v>
          </cell>
          <cell r="L174">
            <v>47000</v>
          </cell>
          <cell r="M174">
            <v>0</v>
          </cell>
          <cell r="N174">
            <v>0</v>
          </cell>
          <cell r="O174">
            <v>43</v>
          </cell>
          <cell r="P174">
            <v>43000</v>
          </cell>
        </row>
        <row r="175">
          <cell r="A175">
            <v>5</v>
          </cell>
          <cell r="B175" t="str">
            <v xml:space="preserve">    3/C  22 sq.mm </v>
          </cell>
          <cell r="C175">
            <v>3000</v>
          </cell>
          <cell r="D175" t="str">
            <v>M</v>
          </cell>
          <cell r="E175">
            <v>70</v>
          </cell>
          <cell r="F175">
            <v>210000</v>
          </cell>
          <cell r="G175">
            <v>0</v>
          </cell>
          <cell r="H175">
            <v>0</v>
          </cell>
          <cell r="I175">
            <v>0.18099999999999999</v>
          </cell>
          <cell r="J175">
            <v>543</v>
          </cell>
          <cell r="K175">
            <v>70</v>
          </cell>
          <cell r="L175">
            <v>210000</v>
          </cell>
          <cell r="M175">
            <v>0</v>
          </cell>
          <cell r="N175">
            <v>0</v>
          </cell>
          <cell r="O175">
            <v>51</v>
          </cell>
          <cell r="P175">
            <v>153000</v>
          </cell>
        </row>
        <row r="176">
          <cell r="A176">
            <v>6</v>
          </cell>
          <cell r="B176" t="str">
            <v xml:space="preserve">    3/C  38 sq.mm </v>
          </cell>
          <cell r="C176">
            <v>3000</v>
          </cell>
          <cell r="D176" t="str">
            <v>M</v>
          </cell>
          <cell r="E176">
            <v>111</v>
          </cell>
          <cell r="F176">
            <v>333000</v>
          </cell>
          <cell r="G176">
            <v>0</v>
          </cell>
          <cell r="H176">
            <v>0</v>
          </cell>
          <cell r="I176">
            <v>0.23</v>
          </cell>
          <cell r="J176">
            <v>690</v>
          </cell>
          <cell r="K176">
            <v>111</v>
          </cell>
          <cell r="L176">
            <v>333000</v>
          </cell>
          <cell r="M176">
            <v>0</v>
          </cell>
          <cell r="N176">
            <v>0</v>
          </cell>
          <cell r="O176">
            <v>64</v>
          </cell>
          <cell r="P176">
            <v>192000</v>
          </cell>
        </row>
        <row r="177">
          <cell r="A177">
            <v>7</v>
          </cell>
          <cell r="B177" t="str">
            <v xml:space="preserve">    3/C  60 sq.mm </v>
          </cell>
          <cell r="C177">
            <v>7200</v>
          </cell>
          <cell r="D177" t="str">
            <v>M</v>
          </cell>
          <cell r="E177">
            <v>177</v>
          </cell>
          <cell r="F177">
            <v>1274400</v>
          </cell>
          <cell r="G177">
            <v>0</v>
          </cell>
          <cell r="H177">
            <v>0</v>
          </cell>
          <cell r="I177">
            <v>0.27700000000000002</v>
          </cell>
          <cell r="J177">
            <v>1994</v>
          </cell>
          <cell r="K177">
            <v>177</v>
          </cell>
          <cell r="L177">
            <v>1274400</v>
          </cell>
          <cell r="M177">
            <v>0</v>
          </cell>
          <cell r="N177">
            <v>0</v>
          </cell>
          <cell r="O177">
            <v>78</v>
          </cell>
          <cell r="P177">
            <v>561600</v>
          </cell>
        </row>
        <row r="178">
          <cell r="A178">
            <v>8</v>
          </cell>
          <cell r="B178" t="str">
            <v xml:space="preserve">    1/C 100 sq.mm </v>
          </cell>
          <cell r="C178">
            <v>2000</v>
          </cell>
          <cell r="D178" t="str">
            <v>M</v>
          </cell>
          <cell r="E178">
            <v>92</v>
          </cell>
          <cell r="F178">
            <v>184000</v>
          </cell>
          <cell r="G178">
            <v>0</v>
          </cell>
          <cell r="H178">
            <v>0</v>
          </cell>
          <cell r="I178">
            <v>0.17599999999999999</v>
          </cell>
          <cell r="J178">
            <v>352</v>
          </cell>
          <cell r="K178">
            <v>92</v>
          </cell>
          <cell r="L178">
            <v>184000</v>
          </cell>
          <cell r="M178">
            <v>0</v>
          </cell>
          <cell r="N178">
            <v>0</v>
          </cell>
          <cell r="O178">
            <v>49</v>
          </cell>
          <cell r="P178">
            <v>98000</v>
          </cell>
        </row>
        <row r="179">
          <cell r="A179">
            <v>9</v>
          </cell>
          <cell r="B179" t="str">
            <v xml:space="preserve">    1/C 150 sq.mm </v>
          </cell>
          <cell r="C179">
            <v>16500</v>
          </cell>
          <cell r="D179" t="str">
            <v>M</v>
          </cell>
          <cell r="E179">
            <v>137</v>
          </cell>
          <cell r="F179">
            <v>2260500</v>
          </cell>
          <cell r="G179">
            <v>0</v>
          </cell>
          <cell r="H179">
            <v>0</v>
          </cell>
          <cell r="I179">
            <v>0.20499999999999999</v>
          </cell>
          <cell r="J179">
            <v>3383</v>
          </cell>
          <cell r="K179">
            <v>137</v>
          </cell>
          <cell r="L179">
            <v>2260500</v>
          </cell>
          <cell r="M179">
            <v>0</v>
          </cell>
          <cell r="N179">
            <v>0</v>
          </cell>
          <cell r="O179">
            <v>57</v>
          </cell>
          <cell r="P179">
            <v>940500</v>
          </cell>
        </row>
        <row r="180">
          <cell r="A180">
            <v>10</v>
          </cell>
          <cell r="B180" t="str">
            <v xml:space="preserve">    1/C 250 sq.mm </v>
          </cell>
          <cell r="C180">
            <v>15000</v>
          </cell>
          <cell r="D180" t="str">
            <v>M</v>
          </cell>
          <cell r="E180">
            <v>223</v>
          </cell>
          <cell r="F180">
            <v>3345000</v>
          </cell>
          <cell r="G180">
            <v>0</v>
          </cell>
          <cell r="H180">
            <v>0</v>
          </cell>
          <cell r="I180">
            <v>0.247</v>
          </cell>
          <cell r="J180">
            <v>3705</v>
          </cell>
          <cell r="K180">
            <v>223</v>
          </cell>
          <cell r="L180">
            <v>3345000</v>
          </cell>
          <cell r="M180">
            <v>0</v>
          </cell>
          <cell r="N180">
            <v>0</v>
          </cell>
          <cell r="O180">
            <v>69</v>
          </cell>
          <cell r="P180">
            <v>1035000</v>
          </cell>
        </row>
        <row r="181">
          <cell r="A181">
            <v>11</v>
          </cell>
          <cell r="B181" t="str">
            <v xml:space="preserve">    1/C 325 sq.mm </v>
          </cell>
          <cell r="C181">
            <v>16500</v>
          </cell>
          <cell r="D181" t="str">
            <v>M</v>
          </cell>
          <cell r="E181">
            <v>279</v>
          </cell>
          <cell r="F181">
            <v>4603500</v>
          </cell>
          <cell r="G181">
            <v>0</v>
          </cell>
          <cell r="H181">
            <v>0</v>
          </cell>
          <cell r="I181">
            <v>0.27</v>
          </cell>
          <cell r="J181">
            <v>4455</v>
          </cell>
          <cell r="K181">
            <v>279</v>
          </cell>
          <cell r="L181">
            <v>4603500</v>
          </cell>
          <cell r="M181">
            <v>0</v>
          </cell>
          <cell r="N181">
            <v>0</v>
          </cell>
          <cell r="O181">
            <v>76</v>
          </cell>
          <cell r="P181">
            <v>1254000</v>
          </cell>
        </row>
        <row r="182">
          <cell r="A182">
            <v>12</v>
          </cell>
          <cell r="B182" t="str">
            <v xml:space="preserve">    4/C 5.5 sq.mm </v>
          </cell>
          <cell r="C182">
            <v>300</v>
          </cell>
          <cell r="D182" t="str">
            <v>M</v>
          </cell>
          <cell r="E182">
            <v>28</v>
          </cell>
          <cell r="F182">
            <v>8400</v>
          </cell>
          <cell r="G182">
            <v>0</v>
          </cell>
          <cell r="H182">
            <v>0</v>
          </cell>
          <cell r="I182">
            <v>0.11700000000000001</v>
          </cell>
          <cell r="J182">
            <v>35</v>
          </cell>
          <cell r="K182">
            <v>28</v>
          </cell>
          <cell r="L182">
            <v>8400</v>
          </cell>
          <cell r="M182">
            <v>0</v>
          </cell>
          <cell r="N182">
            <v>0</v>
          </cell>
          <cell r="O182">
            <v>33</v>
          </cell>
          <cell r="P182">
            <v>9900</v>
          </cell>
        </row>
        <row r="183">
          <cell r="A183">
            <v>13</v>
          </cell>
          <cell r="B183" t="str">
            <v xml:space="preserve">    4/C 60 sq.mm </v>
          </cell>
          <cell r="C183">
            <v>300</v>
          </cell>
          <cell r="D183" t="str">
            <v>M</v>
          </cell>
          <cell r="E183">
            <v>232</v>
          </cell>
          <cell r="F183">
            <v>69600</v>
          </cell>
          <cell r="G183">
            <v>0</v>
          </cell>
          <cell r="H183">
            <v>0</v>
          </cell>
          <cell r="I183">
            <v>0.32500000000000001</v>
          </cell>
          <cell r="J183">
            <v>98</v>
          </cell>
          <cell r="K183">
            <v>232</v>
          </cell>
          <cell r="L183">
            <v>69600</v>
          </cell>
          <cell r="M183">
            <v>0</v>
          </cell>
          <cell r="N183">
            <v>0</v>
          </cell>
          <cell r="O183">
            <v>91</v>
          </cell>
          <cell r="P183">
            <v>27300</v>
          </cell>
        </row>
        <row r="184">
          <cell r="E184">
            <v>0</v>
          </cell>
          <cell r="F184">
            <v>0</v>
          </cell>
          <cell r="G184">
            <v>0</v>
          </cell>
          <cell r="H184">
            <v>0</v>
          </cell>
          <cell r="I184">
            <v>0</v>
          </cell>
          <cell r="J184">
            <v>0</v>
          </cell>
          <cell r="K184">
            <v>0</v>
          </cell>
          <cell r="L184">
            <v>0</v>
          </cell>
          <cell r="M184">
            <v>0</v>
          </cell>
          <cell r="N184">
            <v>0</v>
          </cell>
          <cell r="O184">
            <v>0</v>
          </cell>
          <cell r="P184">
            <v>0</v>
          </cell>
        </row>
        <row r="185">
          <cell r="B185" t="str">
            <v xml:space="preserve"> 600V CONTROL CABLE, PVC INSU. PVC JACKET</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row>
        <row r="186">
          <cell r="A186">
            <v>14</v>
          </cell>
          <cell r="B186" t="str">
            <v xml:space="preserve">    4/C 2.0 sq.mm </v>
          </cell>
          <cell r="C186">
            <v>13000</v>
          </cell>
          <cell r="D186" t="str">
            <v>M</v>
          </cell>
          <cell r="E186">
            <v>11</v>
          </cell>
          <cell r="F186">
            <v>143000</v>
          </cell>
          <cell r="G186">
            <v>0</v>
          </cell>
          <cell r="H186">
            <v>0</v>
          </cell>
          <cell r="I186">
            <v>0.08</v>
          </cell>
          <cell r="J186">
            <v>1040</v>
          </cell>
          <cell r="K186">
            <v>11</v>
          </cell>
          <cell r="L186">
            <v>143000</v>
          </cell>
          <cell r="M186">
            <v>0</v>
          </cell>
          <cell r="N186">
            <v>0</v>
          </cell>
          <cell r="O186">
            <v>22</v>
          </cell>
          <cell r="P186">
            <v>286000</v>
          </cell>
        </row>
        <row r="187">
          <cell r="A187">
            <v>15</v>
          </cell>
          <cell r="B187" t="str">
            <v xml:space="preserve">    7/C 2.0 sq.mm </v>
          </cell>
          <cell r="C187">
            <v>6400</v>
          </cell>
          <cell r="D187" t="str">
            <v>M</v>
          </cell>
          <cell r="E187">
            <v>24</v>
          </cell>
          <cell r="F187">
            <v>153600</v>
          </cell>
          <cell r="G187">
            <v>0</v>
          </cell>
          <cell r="H187">
            <v>0</v>
          </cell>
          <cell r="I187">
            <v>0.105</v>
          </cell>
          <cell r="J187">
            <v>672</v>
          </cell>
          <cell r="K187">
            <v>24</v>
          </cell>
          <cell r="L187">
            <v>153600</v>
          </cell>
          <cell r="M187">
            <v>0</v>
          </cell>
          <cell r="N187">
            <v>0</v>
          </cell>
          <cell r="O187">
            <v>29</v>
          </cell>
          <cell r="P187">
            <v>185600</v>
          </cell>
        </row>
        <row r="188">
          <cell r="A188">
            <v>16</v>
          </cell>
          <cell r="B188" t="str">
            <v xml:space="preserve">    9/C 2.0 sq.mm </v>
          </cell>
          <cell r="C188">
            <v>4000</v>
          </cell>
          <cell r="D188" t="str">
            <v>M</v>
          </cell>
          <cell r="E188">
            <v>30</v>
          </cell>
          <cell r="F188">
            <v>120000</v>
          </cell>
          <cell r="G188">
            <v>0</v>
          </cell>
          <cell r="H188">
            <v>0</v>
          </cell>
          <cell r="I188">
            <v>0.12</v>
          </cell>
          <cell r="J188">
            <v>480</v>
          </cell>
          <cell r="K188">
            <v>30</v>
          </cell>
          <cell r="L188">
            <v>120000</v>
          </cell>
          <cell r="M188">
            <v>0</v>
          </cell>
          <cell r="N188">
            <v>0</v>
          </cell>
          <cell r="O188">
            <v>34</v>
          </cell>
          <cell r="P188">
            <v>136000</v>
          </cell>
        </row>
        <row r="189">
          <cell r="A189">
            <v>17</v>
          </cell>
          <cell r="B189" t="str">
            <v xml:space="preserve">   12/C 2.0 sq.mm </v>
          </cell>
          <cell r="C189">
            <v>2500</v>
          </cell>
          <cell r="D189" t="str">
            <v>M</v>
          </cell>
          <cell r="E189">
            <v>38</v>
          </cell>
          <cell r="F189">
            <v>95000</v>
          </cell>
          <cell r="G189">
            <v>0</v>
          </cell>
          <cell r="H189">
            <v>0</v>
          </cell>
          <cell r="I189">
            <v>0.13800000000000001</v>
          </cell>
          <cell r="J189">
            <v>345</v>
          </cell>
          <cell r="K189">
            <v>38</v>
          </cell>
          <cell r="L189">
            <v>95000</v>
          </cell>
          <cell r="M189">
            <v>0</v>
          </cell>
          <cell r="N189">
            <v>0</v>
          </cell>
          <cell r="O189">
            <v>39</v>
          </cell>
          <cell r="P189">
            <v>97500</v>
          </cell>
        </row>
        <row r="190">
          <cell r="A190">
            <v>18</v>
          </cell>
          <cell r="B190" t="str">
            <v xml:space="preserve">   19/C 2.0 sq.mm </v>
          </cell>
          <cell r="C190">
            <v>1950</v>
          </cell>
          <cell r="D190" t="str">
            <v>M</v>
          </cell>
          <cell r="E190">
            <v>57</v>
          </cell>
          <cell r="F190">
            <v>111150</v>
          </cell>
          <cell r="G190">
            <v>0</v>
          </cell>
          <cell r="H190">
            <v>0</v>
          </cell>
          <cell r="I190">
            <v>0.17399999999999999</v>
          </cell>
          <cell r="J190">
            <v>339</v>
          </cell>
          <cell r="K190">
            <v>57</v>
          </cell>
          <cell r="L190">
            <v>111150</v>
          </cell>
          <cell r="M190">
            <v>0</v>
          </cell>
          <cell r="N190">
            <v>0</v>
          </cell>
          <cell r="O190">
            <v>49</v>
          </cell>
          <cell r="P190">
            <v>95550</v>
          </cell>
        </row>
        <row r="191">
          <cell r="A191">
            <v>19</v>
          </cell>
          <cell r="B191" t="str">
            <v xml:space="preserve">   30/C 2.0 sq.mm </v>
          </cell>
          <cell r="C191">
            <v>1900</v>
          </cell>
          <cell r="D191" t="str">
            <v>M</v>
          </cell>
          <cell r="E191">
            <v>92</v>
          </cell>
          <cell r="F191">
            <v>174800</v>
          </cell>
          <cell r="G191">
            <v>0</v>
          </cell>
          <cell r="H191">
            <v>0</v>
          </cell>
          <cell r="I191">
            <v>0.21199999999999999</v>
          </cell>
          <cell r="J191">
            <v>403</v>
          </cell>
          <cell r="K191">
            <v>92</v>
          </cell>
          <cell r="L191">
            <v>174800</v>
          </cell>
          <cell r="M191">
            <v>0</v>
          </cell>
          <cell r="N191">
            <v>0</v>
          </cell>
          <cell r="O191">
            <v>59</v>
          </cell>
          <cell r="P191">
            <v>112100</v>
          </cell>
        </row>
        <row r="192">
          <cell r="A192">
            <v>20</v>
          </cell>
          <cell r="B192" t="str">
            <v>600V SHIELDED CABLE, 8P-#14AWG</v>
          </cell>
          <cell r="C192">
            <v>300</v>
          </cell>
          <cell r="D192" t="str">
            <v>M</v>
          </cell>
          <cell r="E192">
            <v>83</v>
          </cell>
          <cell r="F192">
            <v>24900</v>
          </cell>
          <cell r="G192">
            <v>0</v>
          </cell>
          <cell r="H192">
            <v>0</v>
          </cell>
          <cell r="I192">
            <v>0.16</v>
          </cell>
          <cell r="J192">
            <v>48</v>
          </cell>
          <cell r="K192">
            <v>83</v>
          </cell>
          <cell r="L192">
            <v>24900</v>
          </cell>
          <cell r="M192">
            <v>0</v>
          </cell>
          <cell r="N192">
            <v>0</v>
          </cell>
          <cell r="O192">
            <v>45</v>
          </cell>
          <cell r="P192">
            <v>13500</v>
          </cell>
        </row>
        <row r="193">
          <cell r="E193">
            <v>0</v>
          </cell>
          <cell r="F193">
            <v>0</v>
          </cell>
          <cell r="G193">
            <v>0</v>
          </cell>
          <cell r="H193">
            <v>0</v>
          </cell>
          <cell r="I193">
            <v>0</v>
          </cell>
          <cell r="J193">
            <v>0</v>
          </cell>
          <cell r="K193">
            <v>0</v>
          </cell>
          <cell r="L193">
            <v>0</v>
          </cell>
          <cell r="M193">
            <v>0</v>
          </cell>
          <cell r="N193">
            <v>0</v>
          </cell>
          <cell r="O193">
            <v>0</v>
          </cell>
          <cell r="P193">
            <v>0</v>
          </cell>
        </row>
        <row r="194">
          <cell r="B194" t="str">
            <v>8KV POWER CABLE, XLPE INSU. PVC JACKET</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row>
        <row r="195">
          <cell r="A195">
            <v>21</v>
          </cell>
          <cell r="B195" t="str">
            <v xml:space="preserve">    3/C  38 sq.mm </v>
          </cell>
          <cell r="C195">
            <v>880</v>
          </cell>
          <cell r="D195" t="str">
            <v>M</v>
          </cell>
          <cell r="E195">
            <v>268</v>
          </cell>
          <cell r="F195">
            <v>235840</v>
          </cell>
          <cell r="G195">
            <v>0</v>
          </cell>
          <cell r="H195">
            <v>0</v>
          </cell>
          <cell r="I195">
            <v>0.32100000000000001</v>
          </cell>
          <cell r="J195">
            <v>282</v>
          </cell>
          <cell r="K195">
            <v>268</v>
          </cell>
          <cell r="L195">
            <v>235840</v>
          </cell>
          <cell r="M195">
            <v>0</v>
          </cell>
          <cell r="N195">
            <v>0</v>
          </cell>
          <cell r="O195">
            <v>90</v>
          </cell>
          <cell r="P195">
            <v>79200</v>
          </cell>
        </row>
        <row r="196">
          <cell r="A196">
            <v>22</v>
          </cell>
          <cell r="B196" t="str">
            <v xml:space="preserve">    3/C  60 sq.mm </v>
          </cell>
          <cell r="C196">
            <v>200</v>
          </cell>
          <cell r="D196" t="str">
            <v>M</v>
          </cell>
          <cell r="E196">
            <v>367</v>
          </cell>
          <cell r="F196">
            <v>73400</v>
          </cell>
          <cell r="G196">
            <v>0</v>
          </cell>
          <cell r="H196">
            <v>0</v>
          </cell>
          <cell r="I196">
            <v>0.38800000000000001</v>
          </cell>
          <cell r="J196">
            <v>78</v>
          </cell>
          <cell r="K196">
            <v>367</v>
          </cell>
          <cell r="L196">
            <v>73400</v>
          </cell>
          <cell r="M196">
            <v>0</v>
          </cell>
          <cell r="N196">
            <v>0</v>
          </cell>
          <cell r="O196">
            <v>109</v>
          </cell>
          <cell r="P196">
            <v>21800</v>
          </cell>
        </row>
        <row r="197">
          <cell r="A197">
            <v>23</v>
          </cell>
          <cell r="B197" t="str">
            <v xml:space="preserve">    1/C 100 sq.mm </v>
          </cell>
          <cell r="C197">
            <v>4800</v>
          </cell>
          <cell r="D197" t="str">
            <v>M</v>
          </cell>
          <cell r="E197">
            <v>148</v>
          </cell>
          <cell r="F197">
            <v>710400</v>
          </cell>
          <cell r="G197">
            <v>0</v>
          </cell>
          <cell r="H197">
            <v>0</v>
          </cell>
          <cell r="I197">
            <v>0.22500000000000001</v>
          </cell>
          <cell r="J197">
            <v>1080</v>
          </cell>
          <cell r="K197">
            <v>148</v>
          </cell>
          <cell r="L197">
            <v>710400</v>
          </cell>
          <cell r="M197">
            <v>0</v>
          </cell>
          <cell r="N197">
            <v>0</v>
          </cell>
          <cell r="O197">
            <v>63</v>
          </cell>
          <cell r="P197">
            <v>302400</v>
          </cell>
        </row>
        <row r="198">
          <cell r="A198">
            <v>24</v>
          </cell>
          <cell r="B198" t="str">
            <v xml:space="preserve">    1/C 200 sq.mm </v>
          </cell>
          <cell r="C198">
            <v>1000</v>
          </cell>
          <cell r="D198" t="str">
            <v>M</v>
          </cell>
          <cell r="E198">
            <v>246</v>
          </cell>
          <cell r="F198">
            <v>246000</v>
          </cell>
          <cell r="G198">
            <v>0</v>
          </cell>
          <cell r="H198">
            <v>0</v>
          </cell>
          <cell r="I198">
            <v>0.28699999999999998</v>
          </cell>
          <cell r="J198">
            <v>287</v>
          </cell>
          <cell r="K198">
            <v>246</v>
          </cell>
          <cell r="L198">
            <v>246000</v>
          </cell>
          <cell r="M198">
            <v>0</v>
          </cell>
          <cell r="N198">
            <v>0</v>
          </cell>
          <cell r="O198">
            <v>80</v>
          </cell>
          <cell r="P198">
            <v>80000</v>
          </cell>
        </row>
        <row r="199">
          <cell r="A199">
            <v>25</v>
          </cell>
          <cell r="B199" t="str">
            <v xml:space="preserve">    1/C 250 sq.mm </v>
          </cell>
          <cell r="C199">
            <v>17500</v>
          </cell>
          <cell r="D199" t="str">
            <v>M</v>
          </cell>
          <cell r="E199">
            <v>306</v>
          </cell>
          <cell r="F199">
            <v>5355000</v>
          </cell>
          <cell r="G199">
            <v>0</v>
          </cell>
          <cell r="H199">
            <v>0</v>
          </cell>
          <cell r="I199">
            <v>0.27400000000000002</v>
          </cell>
          <cell r="J199">
            <v>4795</v>
          </cell>
          <cell r="K199">
            <v>306</v>
          </cell>
          <cell r="L199">
            <v>5355000</v>
          </cell>
          <cell r="M199">
            <v>0</v>
          </cell>
          <cell r="N199">
            <v>0</v>
          </cell>
          <cell r="O199">
            <v>77</v>
          </cell>
          <cell r="P199">
            <v>1347500</v>
          </cell>
        </row>
        <row r="200">
          <cell r="B200" t="str">
            <v xml:space="preserve"> WEATHER PROOF, NEMA-4X</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B201" t="str">
            <v>8KV TERMINATION KIT, HEAT SHRINKABLE TYPE</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row>
        <row r="202">
          <cell r="A202">
            <v>26</v>
          </cell>
          <cell r="B202" t="str">
            <v xml:space="preserve">    3/C  38 sq.mm </v>
          </cell>
          <cell r="C202">
            <v>8</v>
          </cell>
          <cell r="D202" t="str">
            <v>SET</v>
          </cell>
          <cell r="E202">
            <v>4330</v>
          </cell>
          <cell r="F202">
            <v>34640</v>
          </cell>
          <cell r="G202">
            <v>0</v>
          </cell>
          <cell r="H202">
            <v>0</v>
          </cell>
          <cell r="I202">
            <v>5</v>
          </cell>
          <cell r="J202">
            <v>40</v>
          </cell>
          <cell r="K202">
            <v>4330</v>
          </cell>
          <cell r="L202">
            <v>34640</v>
          </cell>
          <cell r="M202">
            <v>0</v>
          </cell>
          <cell r="N202">
            <v>0</v>
          </cell>
          <cell r="O202">
            <v>1400</v>
          </cell>
          <cell r="P202">
            <v>11200</v>
          </cell>
        </row>
        <row r="203">
          <cell r="A203">
            <v>27</v>
          </cell>
          <cell r="B203" t="str">
            <v xml:space="preserve">    3/C  60 sq.mm </v>
          </cell>
          <cell r="C203">
            <v>10</v>
          </cell>
          <cell r="D203" t="str">
            <v>SET</v>
          </cell>
          <cell r="E203">
            <v>4330</v>
          </cell>
          <cell r="F203">
            <v>43300</v>
          </cell>
          <cell r="G203">
            <v>0</v>
          </cell>
          <cell r="H203">
            <v>0</v>
          </cell>
          <cell r="I203">
            <v>6</v>
          </cell>
          <cell r="J203">
            <v>60</v>
          </cell>
          <cell r="K203">
            <v>4330</v>
          </cell>
          <cell r="L203">
            <v>43300</v>
          </cell>
          <cell r="M203">
            <v>0</v>
          </cell>
          <cell r="N203">
            <v>0</v>
          </cell>
          <cell r="O203">
            <v>1680</v>
          </cell>
          <cell r="P203">
            <v>16800</v>
          </cell>
        </row>
        <row r="204">
          <cell r="A204">
            <v>28</v>
          </cell>
          <cell r="B204" t="str">
            <v xml:space="preserve">   1/C 100 sq.mm </v>
          </cell>
          <cell r="C204">
            <v>30</v>
          </cell>
          <cell r="D204" t="str">
            <v>SET</v>
          </cell>
          <cell r="E204">
            <v>1170</v>
          </cell>
          <cell r="F204">
            <v>35100</v>
          </cell>
          <cell r="G204">
            <v>0</v>
          </cell>
          <cell r="H204">
            <v>0</v>
          </cell>
          <cell r="I204">
            <v>3.5</v>
          </cell>
          <cell r="J204">
            <v>105</v>
          </cell>
          <cell r="K204">
            <v>1170</v>
          </cell>
          <cell r="L204">
            <v>35100</v>
          </cell>
          <cell r="M204">
            <v>0</v>
          </cell>
          <cell r="N204">
            <v>0</v>
          </cell>
          <cell r="O204">
            <v>980</v>
          </cell>
          <cell r="P204">
            <v>29400</v>
          </cell>
        </row>
        <row r="205">
          <cell r="A205">
            <v>29</v>
          </cell>
          <cell r="B205" t="str">
            <v xml:space="preserve">    1/C 200 sq.mm </v>
          </cell>
          <cell r="C205">
            <v>9</v>
          </cell>
          <cell r="D205" t="str">
            <v>SET</v>
          </cell>
          <cell r="E205">
            <v>1550</v>
          </cell>
          <cell r="F205">
            <v>13950</v>
          </cell>
          <cell r="G205">
            <v>0</v>
          </cell>
          <cell r="H205">
            <v>0</v>
          </cell>
          <cell r="I205">
            <v>4.5</v>
          </cell>
          <cell r="J205">
            <v>41</v>
          </cell>
          <cell r="K205">
            <v>1550</v>
          </cell>
          <cell r="L205">
            <v>13950</v>
          </cell>
          <cell r="M205">
            <v>0</v>
          </cell>
          <cell r="N205">
            <v>0</v>
          </cell>
          <cell r="O205">
            <v>1260</v>
          </cell>
          <cell r="P205">
            <v>11340</v>
          </cell>
        </row>
        <row r="206">
          <cell r="A206">
            <v>30</v>
          </cell>
          <cell r="B206" t="str">
            <v xml:space="preserve">    1/C 250 sq.mm </v>
          </cell>
          <cell r="C206">
            <v>40</v>
          </cell>
          <cell r="D206" t="str">
            <v>SET</v>
          </cell>
          <cell r="E206">
            <v>1585</v>
          </cell>
          <cell r="F206">
            <v>63400</v>
          </cell>
          <cell r="G206">
            <v>0</v>
          </cell>
          <cell r="H206">
            <v>0</v>
          </cell>
          <cell r="I206">
            <v>4.5</v>
          </cell>
          <cell r="J206">
            <v>180</v>
          </cell>
          <cell r="K206">
            <v>1585</v>
          </cell>
          <cell r="L206">
            <v>63400</v>
          </cell>
          <cell r="M206">
            <v>0</v>
          </cell>
          <cell r="N206">
            <v>0</v>
          </cell>
          <cell r="O206">
            <v>1260</v>
          </cell>
          <cell r="P206">
            <v>50400</v>
          </cell>
        </row>
        <row r="207">
          <cell r="F207">
            <v>0</v>
          </cell>
          <cell r="G207">
            <v>0</v>
          </cell>
          <cell r="H207">
            <v>0</v>
          </cell>
          <cell r="I207">
            <v>0</v>
          </cell>
          <cell r="J207">
            <v>0</v>
          </cell>
          <cell r="K207">
            <v>0</v>
          </cell>
          <cell r="L207">
            <v>0</v>
          </cell>
          <cell r="M207">
            <v>0</v>
          </cell>
          <cell r="N207">
            <v>0</v>
          </cell>
          <cell r="O207">
            <v>0</v>
          </cell>
          <cell r="P207">
            <v>0</v>
          </cell>
        </row>
        <row r="208">
          <cell r="B208" t="str">
            <v xml:space="preserve"> RSG CONDUIT WITH COUPLING, THICK WALL</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row>
        <row r="209">
          <cell r="B209" t="str">
            <v xml:space="preserve"> (ANSI C80.1 NPT THREADED)</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row>
        <row r="210">
          <cell r="A210">
            <v>31</v>
          </cell>
          <cell r="B210" t="str">
            <v xml:space="preserve">     1"</v>
          </cell>
          <cell r="C210">
            <v>800</v>
          </cell>
          <cell r="D210" t="str">
            <v>M</v>
          </cell>
          <cell r="E210">
            <v>49</v>
          </cell>
          <cell r="F210">
            <v>39200</v>
          </cell>
          <cell r="G210">
            <v>0</v>
          </cell>
          <cell r="H210">
            <v>0</v>
          </cell>
          <cell r="I210">
            <v>0.54</v>
          </cell>
          <cell r="J210">
            <v>432</v>
          </cell>
          <cell r="K210">
            <v>49</v>
          </cell>
          <cell r="L210">
            <v>39200</v>
          </cell>
          <cell r="M210">
            <v>0</v>
          </cell>
          <cell r="N210">
            <v>0</v>
          </cell>
          <cell r="O210">
            <v>151</v>
          </cell>
          <cell r="P210">
            <v>120800</v>
          </cell>
        </row>
        <row r="211">
          <cell r="A211">
            <v>32</v>
          </cell>
          <cell r="B211" t="str">
            <v xml:space="preserve">     2"</v>
          </cell>
          <cell r="C211">
            <v>1000</v>
          </cell>
          <cell r="D211" t="str">
            <v>M</v>
          </cell>
          <cell r="E211">
            <v>105</v>
          </cell>
          <cell r="F211">
            <v>105000</v>
          </cell>
          <cell r="G211">
            <v>0</v>
          </cell>
          <cell r="H211">
            <v>0</v>
          </cell>
          <cell r="I211">
            <v>0.98</v>
          </cell>
          <cell r="J211">
            <v>980</v>
          </cell>
          <cell r="K211">
            <v>105</v>
          </cell>
          <cell r="L211">
            <v>105000</v>
          </cell>
          <cell r="M211">
            <v>0</v>
          </cell>
          <cell r="N211">
            <v>0</v>
          </cell>
          <cell r="O211">
            <v>274</v>
          </cell>
          <cell r="P211">
            <v>274000</v>
          </cell>
        </row>
        <row r="212">
          <cell r="A212">
            <v>33</v>
          </cell>
          <cell r="B212" t="str">
            <v xml:space="preserve">     4"</v>
          </cell>
          <cell r="C212">
            <v>350</v>
          </cell>
          <cell r="D212" t="str">
            <v>M</v>
          </cell>
          <cell r="E212">
            <v>343</v>
          </cell>
          <cell r="F212">
            <v>120050</v>
          </cell>
          <cell r="G212">
            <v>0</v>
          </cell>
          <cell r="H212">
            <v>0</v>
          </cell>
          <cell r="I212">
            <v>1.85</v>
          </cell>
          <cell r="J212">
            <v>648</v>
          </cell>
          <cell r="K212">
            <v>343</v>
          </cell>
          <cell r="L212">
            <v>120050</v>
          </cell>
          <cell r="M212">
            <v>0</v>
          </cell>
          <cell r="N212">
            <v>0</v>
          </cell>
          <cell r="O212">
            <v>518</v>
          </cell>
          <cell r="P212">
            <v>181300</v>
          </cell>
        </row>
        <row r="213">
          <cell r="A213">
            <v>34</v>
          </cell>
          <cell r="B213" t="str">
            <v xml:space="preserve">     6"</v>
          </cell>
          <cell r="C213">
            <v>50</v>
          </cell>
          <cell r="D213" t="str">
            <v>M</v>
          </cell>
          <cell r="E213">
            <v>840</v>
          </cell>
          <cell r="F213">
            <v>42000</v>
          </cell>
          <cell r="G213">
            <v>0</v>
          </cell>
          <cell r="H213">
            <v>0</v>
          </cell>
          <cell r="I213">
            <v>2.72</v>
          </cell>
          <cell r="J213">
            <v>136</v>
          </cell>
          <cell r="K213">
            <v>840</v>
          </cell>
          <cell r="L213">
            <v>42000</v>
          </cell>
          <cell r="M213">
            <v>0</v>
          </cell>
          <cell r="N213">
            <v>0</v>
          </cell>
          <cell r="O213">
            <v>762</v>
          </cell>
          <cell r="P213">
            <v>38100</v>
          </cell>
        </row>
        <row r="214">
          <cell r="E214" t="str">
            <v/>
          </cell>
          <cell r="F214">
            <v>0</v>
          </cell>
          <cell r="G214">
            <v>0</v>
          </cell>
          <cell r="H214">
            <v>0</v>
          </cell>
          <cell r="I214">
            <v>0</v>
          </cell>
          <cell r="J214">
            <v>0</v>
          </cell>
          <cell r="K214">
            <v>0</v>
          </cell>
          <cell r="L214">
            <v>0</v>
          </cell>
          <cell r="M214">
            <v>0</v>
          </cell>
          <cell r="N214">
            <v>0</v>
          </cell>
          <cell r="O214">
            <v>0</v>
          </cell>
          <cell r="P214">
            <v>0</v>
          </cell>
        </row>
        <row r="215">
          <cell r="B215" t="str">
            <v xml:space="preserve"> FLEXIBLE CONDUIT, LIQUID-TIGHT, UA TYPE</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row>
        <row r="216">
          <cell r="A216">
            <v>35</v>
          </cell>
          <cell r="B216" t="str">
            <v xml:space="preserve">     1", 0.6M LG., W/TWO CONNECTORS</v>
          </cell>
          <cell r="C216">
            <v>20</v>
          </cell>
          <cell r="D216" t="str">
            <v>M</v>
          </cell>
          <cell r="E216">
            <v>191</v>
          </cell>
          <cell r="F216">
            <v>3820</v>
          </cell>
          <cell r="G216">
            <v>0</v>
          </cell>
          <cell r="H216">
            <v>0</v>
          </cell>
          <cell r="I216">
            <v>0.64</v>
          </cell>
          <cell r="J216">
            <v>13</v>
          </cell>
          <cell r="K216">
            <v>191</v>
          </cell>
          <cell r="L216">
            <v>3820</v>
          </cell>
          <cell r="M216">
            <v>0</v>
          </cell>
          <cell r="N216">
            <v>0</v>
          </cell>
          <cell r="O216">
            <v>179</v>
          </cell>
          <cell r="P216">
            <v>3580</v>
          </cell>
        </row>
        <row r="217">
          <cell r="A217">
            <v>36</v>
          </cell>
          <cell r="B217" t="str">
            <v xml:space="preserve">    2", 0.6M LG., W/TWO CONNECTORS</v>
          </cell>
          <cell r="C217">
            <v>25</v>
          </cell>
          <cell r="D217" t="str">
            <v>M</v>
          </cell>
          <cell r="E217">
            <v>446</v>
          </cell>
          <cell r="F217">
            <v>11150</v>
          </cell>
          <cell r="G217">
            <v>0</v>
          </cell>
          <cell r="H217">
            <v>0</v>
          </cell>
          <cell r="I217">
            <v>1.1599999999999999</v>
          </cell>
          <cell r="J217">
            <v>29</v>
          </cell>
          <cell r="K217">
            <v>446</v>
          </cell>
          <cell r="L217">
            <v>11150</v>
          </cell>
          <cell r="M217">
            <v>0</v>
          </cell>
          <cell r="N217">
            <v>0</v>
          </cell>
          <cell r="O217">
            <v>325</v>
          </cell>
          <cell r="P217">
            <v>8125</v>
          </cell>
        </row>
        <row r="218">
          <cell r="A218">
            <v>37</v>
          </cell>
          <cell r="B218" t="str">
            <v xml:space="preserve">    4", 0.6M LG., W/TWO CONNECTORS</v>
          </cell>
          <cell r="C218">
            <v>20</v>
          </cell>
          <cell r="D218" t="str">
            <v>M</v>
          </cell>
          <cell r="E218">
            <v>1307</v>
          </cell>
          <cell r="F218">
            <v>26140</v>
          </cell>
          <cell r="G218">
            <v>0</v>
          </cell>
          <cell r="H218">
            <v>0</v>
          </cell>
          <cell r="I218">
            <v>2.08</v>
          </cell>
          <cell r="J218">
            <v>42</v>
          </cell>
          <cell r="K218">
            <v>1307</v>
          </cell>
          <cell r="L218">
            <v>26140</v>
          </cell>
          <cell r="M218">
            <v>0</v>
          </cell>
          <cell r="N218">
            <v>0</v>
          </cell>
          <cell r="O218">
            <v>582</v>
          </cell>
          <cell r="P218">
            <v>11640</v>
          </cell>
        </row>
        <row r="219">
          <cell r="D219">
            <v>0</v>
          </cell>
          <cell r="E219">
            <v>0</v>
          </cell>
          <cell r="F219">
            <v>0</v>
          </cell>
          <cell r="G219">
            <v>0</v>
          </cell>
          <cell r="H219">
            <v>0</v>
          </cell>
          <cell r="I219">
            <v>0</v>
          </cell>
          <cell r="J219">
            <v>0</v>
          </cell>
          <cell r="K219">
            <v>0</v>
          </cell>
          <cell r="L219">
            <v>0</v>
          </cell>
          <cell r="M219">
            <v>0</v>
          </cell>
          <cell r="N219">
            <v>0</v>
          </cell>
          <cell r="O219">
            <v>0</v>
          </cell>
          <cell r="P219">
            <v>0</v>
          </cell>
        </row>
        <row r="220">
          <cell r="A220">
            <v>38</v>
          </cell>
          <cell r="B220" t="str">
            <v xml:space="preserve"> HOT DIPPED GALVANIZED CONDUIT FITTING</v>
          </cell>
          <cell r="C220">
            <v>1</v>
          </cell>
          <cell r="D220" t="str">
            <v>LOT</v>
          </cell>
          <cell r="E220">
            <v>612500</v>
          </cell>
          <cell r="F220">
            <v>612500</v>
          </cell>
          <cell r="G220">
            <v>0</v>
          </cell>
          <cell r="H220">
            <v>0</v>
          </cell>
          <cell r="I220">
            <v>658.8</v>
          </cell>
          <cell r="J220">
            <v>659</v>
          </cell>
          <cell r="K220">
            <v>612500</v>
          </cell>
          <cell r="L220">
            <v>612500</v>
          </cell>
          <cell r="M220">
            <v>0</v>
          </cell>
          <cell r="N220">
            <v>0</v>
          </cell>
          <cell r="O220">
            <v>184464</v>
          </cell>
          <cell r="P220">
            <v>184464</v>
          </cell>
        </row>
        <row r="221">
          <cell r="B221" t="str">
            <v xml:space="preserve"> SEALING FITTING, UNION, CLAMP….</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row>
        <row r="222">
          <cell r="D222">
            <v>0</v>
          </cell>
          <cell r="E222">
            <v>0</v>
          </cell>
          <cell r="F222">
            <v>0</v>
          </cell>
          <cell r="G222">
            <v>0</v>
          </cell>
          <cell r="H222">
            <v>0</v>
          </cell>
          <cell r="I222">
            <v>0</v>
          </cell>
          <cell r="J222">
            <v>0</v>
          </cell>
          <cell r="K222">
            <v>0</v>
          </cell>
          <cell r="L222">
            <v>0</v>
          </cell>
          <cell r="M222">
            <v>0</v>
          </cell>
          <cell r="N222">
            <v>0</v>
          </cell>
          <cell r="O222">
            <v>0</v>
          </cell>
          <cell r="P222">
            <v>0</v>
          </cell>
        </row>
        <row r="223">
          <cell r="A223">
            <v>39</v>
          </cell>
          <cell r="B223" t="str">
            <v xml:space="preserve"> HOT DIPPED GALVANIZED STEEL SUPPORT, FOR CONDUIT</v>
          </cell>
          <cell r="C223">
            <v>1100</v>
          </cell>
          <cell r="D223" t="str">
            <v>KG</v>
          </cell>
          <cell r="E223">
            <v>20</v>
          </cell>
          <cell r="F223">
            <v>22000</v>
          </cell>
          <cell r="G223">
            <v>0</v>
          </cell>
          <cell r="H223">
            <v>0</v>
          </cell>
          <cell r="I223">
            <v>0.15</v>
          </cell>
          <cell r="J223">
            <v>165</v>
          </cell>
          <cell r="K223">
            <v>20</v>
          </cell>
          <cell r="L223">
            <v>22000</v>
          </cell>
          <cell r="M223">
            <v>0</v>
          </cell>
          <cell r="N223">
            <v>0</v>
          </cell>
          <cell r="O223">
            <v>42</v>
          </cell>
          <cell r="P223">
            <v>46200</v>
          </cell>
        </row>
        <row r="224">
          <cell r="A224" t="str">
            <v>A.2.1</v>
          </cell>
          <cell r="B224" t="str">
            <v xml:space="preserve">  6.9KV VCB 4000A 40KA , SWITCHGEAR INCOMING &amp; TIE PANEL </v>
          </cell>
          <cell r="C224">
            <v>3</v>
          </cell>
          <cell r="D224" t="str">
            <v>PNL</v>
          </cell>
          <cell r="E224">
            <v>0</v>
          </cell>
          <cell r="F224">
            <v>0</v>
          </cell>
          <cell r="G224">
            <v>0</v>
          </cell>
          <cell r="H224">
            <v>0</v>
          </cell>
          <cell r="I224">
            <v>0</v>
          </cell>
          <cell r="J224">
            <v>0</v>
          </cell>
          <cell r="K224">
            <v>0</v>
          </cell>
          <cell r="L224">
            <v>0</v>
          </cell>
          <cell r="M224">
            <v>0</v>
          </cell>
          <cell r="N224">
            <v>0</v>
          </cell>
          <cell r="O224">
            <v>0</v>
          </cell>
          <cell r="P224">
            <v>0</v>
          </cell>
        </row>
        <row r="225">
          <cell r="A225">
            <v>40</v>
          </cell>
          <cell r="B225" t="str">
            <v xml:space="preserve"> PUSH BUTTON  STATION, "START-STOP" TYPE,</v>
          </cell>
          <cell r="C225">
            <v>20</v>
          </cell>
          <cell r="D225" t="str">
            <v>SET</v>
          </cell>
          <cell r="E225">
            <v>3600</v>
          </cell>
          <cell r="F225">
            <v>72000</v>
          </cell>
          <cell r="G225">
            <v>0</v>
          </cell>
          <cell r="H225">
            <v>0</v>
          </cell>
          <cell r="I225">
            <v>6</v>
          </cell>
          <cell r="J225">
            <v>120</v>
          </cell>
          <cell r="K225">
            <v>3600</v>
          </cell>
          <cell r="L225">
            <v>72000</v>
          </cell>
          <cell r="M225">
            <v>0</v>
          </cell>
          <cell r="N225">
            <v>0</v>
          </cell>
          <cell r="O225">
            <v>1680</v>
          </cell>
          <cell r="P225">
            <v>33600</v>
          </cell>
        </row>
        <row r="226">
          <cell r="B226" t="str">
            <v xml:space="preserve"> FOR CLASS 1, DIV. 2 GROUP D, NEMA-4X</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row>
        <row r="227">
          <cell r="F227">
            <v>0</v>
          </cell>
          <cell r="G227">
            <v>0</v>
          </cell>
          <cell r="H227">
            <v>0</v>
          </cell>
          <cell r="I227">
            <v>0</v>
          </cell>
          <cell r="J227">
            <v>0</v>
          </cell>
          <cell r="K227">
            <v>0</v>
          </cell>
          <cell r="L227">
            <v>0</v>
          </cell>
          <cell r="M227">
            <v>0</v>
          </cell>
          <cell r="N227">
            <v>0</v>
          </cell>
          <cell r="O227">
            <v>0</v>
          </cell>
          <cell r="P227">
            <v>0</v>
          </cell>
        </row>
        <row r="228">
          <cell r="A228">
            <v>41</v>
          </cell>
          <cell r="B228" t="str">
            <v xml:space="preserve"> PUSH BUTTON  STATION, "START-STOP" TYPE, WITH LAMP x 1PC</v>
          </cell>
          <cell r="C228">
            <v>12</v>
          </cell>
          <cell r="D228" t="str">
            <v>SET</v>
          </cell>
          <cell r="E228">
            <v>6800</v>
          </cell>
          <cell r="F228">
            <v>81600</v>
          </cell>
          <cell r="G228">
            <v>0</v>
          </cell>
          <cell r="H228">
            <v>0</v>
          </cell>
          <cell r="I228">
            <v>7</v>
          </cell>
          <cell r="J228">
            <v>84</v>
          </cell>
          <cell r="K228">
            <v>6800</v>
          </cell>
          <cell r="L228">
            <v>81600</v>
          </cell>
          <cell r="M228">
            <v>0</v>
          </cell>
          <cell r="N228">
            <v>0</v>
          </cell>
          <cell r="O228">
            <v>1960</v>
          </cell>
          <cell r="P228">
            <v>23520</v>
          </cell>
        </row>
        <row r="229">
          <cell r="B229" t="str">
            <v xml:space="preserve"> FOR CLASS 1, DIV. 2 GROUP D, NEMA-4X</v>
          </cell>
          <cell r="C229">
            <v>0</v>
          </cell>
          <cell r="D229">
            <v>0</v>
          </cell>
          <cell r="E229">
            <v>0</v>
          </cell>
          <cell r="F229">
            <v>0</v>
          </cell>
          <cell r="G229">
            <v>0</v>
          </cell>
          <cell r="H229">
            <v>0</v>
          </cell>
          <cell r="I229">
            <v>5</v>
          </cell>
          <cell r="J229">
            <v>0</v>
          </cell>
          <cell r="K229">
            <v>0</v>
          </cell>
          <cell r="L229">
            <v>0</v>
          </cell>
          <cell r="M229">
            <v>0</v>
          </cell>
          <cell r="N229">
            <v>0</v>
          </cell>
          <cell r="O229">
            <v>0</v>
          </cell>
          <cell r="P229">
            <v>0</v>
          </cell>
        </row>
        <row r="230">
          <cell r="F230">
            <v>0</v>
          </cell>
          <cell r="G230">
            <v>0</v>
          </cell>
          <cell r="H230">
            <v>0</v>
          </cell>
          <cell r="I230">
            <v>0</v>
          </cell>
          <cell r="J230">
            <v>0</v>
          </cell>
          <cell r="K230">
            <v>0</v>
          </cell>
          <cell r="L230">
            <v>0</v>
          </cell>
          <cell r="M230">
            <v>0</v>
          </cell>
          <cell r="N230">
            <v>0</v>
          </cell>
          <cell r="O230">
            <v>0</v>
          </cell>
          <cell r="P230">
            <v>0</v>
          </cell>
        </row>
        <row r="231">
          <cell r="A231">
            <v>42</v>
          </cell>
          <cell r="B231" t="str">
            <v xml:space="preserve"> PUSH BUTTON  STATION, "START-STOP" TYPE,</v>
          </cell>
          <cell r="C231">
            <v>20</v>
          </cell>
          <cell r="D231" t="str">
            <v>SET</v>
          </cell>
          <cell r="E231">
            <v>2800</v>
          </cell>
          <cell r="F231">
            <v>56000</v>
          </cell>
          <cell r="G231">
            <v>0</v>
          </cell>
          <cell r="H231">
            <v>0</v>
          </cell>
          <cell r="I231">
            <v>5</v>
          </cell>
          <cell r="J231">
            <v>100</v>
          </cell>
          <cell r="K231">
            <v>2800</v>
          </cell>
          <cell r="L231">
            <v>56000</v>
          </cell>
          <cell r="M231">
            <v>0</v>
          </cell>
          <cell r="N231">
            <v>0</v>
          </cell>
          <cell r="O231">
            <v>1400</v>
          </cell>
          <cell r="P231">
            <v>28000</v>
          </cell>
        </row>
        <row r="232">
          <cell r="B232" t="str">
            <v xml:space="preserve"> WEATHER PROOF, NEMA-4X</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row>
        <row r="233">
          <cell r="F233">
            <v>0</v>
          </cell>
          <cell r="G233">
            <v>0</v>
          </cell>
          <cell r="H233">
            <v>0</v>
          </cell>
          <cell r="I233">
            <v>0</v>
          </cell>
          <cell r="J233">
            <v>0</v>
          </cell>
          <cell r="K233">
            <v>0</v>
          </cell>
          <cell r="L233">
            <v>0</v>
          </cell>
          <cell r="M233">
            <v>0</v>
          </cell>
          <cell r="N233">
            <v>0</v>
          </cell>
          <cell r="O233">
            <v>0</v>
          </cell>
          <cell r="P233">
            <v>0</v>
          </cell>
        </row>
        <row r="234">
          <cell r="A234">
            <v>43</v>
          </cell>
          <cell r="B234" t="str">
            <v xml:space="preserve"> HOT DIPPED GALVANIZED STEEL SUPPORT, </v>
          </cell>
          <cell r="C234">
            <v>780</v>
          </cell>
          <cell r="D234" t="str">
            <v>KG</v>
          </cell>
          <cell r="E234">
            <v>20</v>
          </cell>
          <cell r="F234">
            <v>15600</v>
          </cell>
          <cell r="G234">
            <v>0</v>
          </cell>
          <cell r="H234">
            <v>0</v>
          </cell>
          <cell r="I234">
            <v>0.15</v>
          </cell>
          <cell r="J234">
            <v>117</v>
          </cell>
          <cell r="K234">
            <v>20</v>
          </cell>
          <cell r="L234">
            <v>15600</v>
          </cell>
          <cell r="M234">
            <v>0</v>
          </cell>
          <cell r="N234">
            <v>0</v>
          </cell>
          <cell r="O234">
            <v>42</v>
          </cell>
          <cell r="P234">
            <v>32760</v>
          </cell>
        </row>
        <row r="235">
          <cell r="B235" t="str">
            <v xml:space="preserve"> 1.5M(H) X 52SET FOR PUSH BUTTON STATION</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row>
        <row r="236">
          <cell r="F236">
            <v>0</v>
          </cell>
          <cell r="G236">
            <v>0</v>
          </cell>
          <cell r="H236">
            <v>0</v>
          </cell>
          <cell r="I236">
            <v>0</v>
          </cell>
          <cell r="J236">
            <v>0</v>
          </cell>
          <cell r="K236">
            <v>0</v>
          </cell>
          <cell r="L236">
            <v>0</v>
          </cell>
          <cell r="M236">
            <v>0</v>
          </cell>
          <cell r="N236">
            <v>0</v>
          </cell>
          <cell r="O236">
            <v>0</v>
          </cell>
          <cell r="P236">
            <v>0</v>
          </cell>
        </row>
        <row r="237">
          <cell r="A237">
            <v>44</v>
          </cell>
          <cell r="B237" t="str">
            <v>SMALL FOUNDATION FOR PUSH BUTTON STATION</v>
          </cell>
          <cell r="C237">
            <v>52</v>
          </cell>
          <cell r="D237" t="str">
            <v>SET</v>
          </cell>
          <cell r="E237">
            <v>1000</v>
          </cell>
          <cell r="F237">
            <v>52000</v>
          </cell>
          <cell r="G237">
            <v>0</v>
          </cell>
          <cell r="H237">
            <v>0</v>
          </cell>
          <cell r="I237">
            <v>0</v>
          </cell>
          <cell r="J237">
            <v>0</v>
          </cell>
          <cell r="K237">
            <v>1000</v>
          </cell>
          <cell r="L237">
            <v>52000</v>
          </cell>
          <cell r="M237">
            <v>0</v>
          </cell>
          <cell r="N237">
            <v>0</v>
          </cell>
          <cell r="O237">
            <v>0</v>
          </cell>
          <cell r="P237">
            <v>0</v>
          </cell>
        </row>
        <row r="238">
          <cell r="F238">
            <v>0</v>
          </cell>
          <cell r="G238">
            <v>0</v>
          </cell>
          <cell r="H238">
            <v>0</v>
          </cell>
          <cell r="I238">
            <v>0</v>
          </cell>
          <cell r="J238">
            <v>0</v>
          </cell>
          <cell r="K238">
            <v>0</v>
          </cell>
          <cell r="L238">
            <v>0</v>
          </cell>
          <cell r="M238">
            <v>0</v>
          </cell>
          <cell r="N238">
            <v>0</v>
          </cell>
          <cell r="O238">
            <v>0</v>
          </cell>
          <cell r="P238">
            <v>0</v>
          </cell>
        </row>
        <row r="239">
          <cell r="B239" t="str">
            <v xml:space="preserve"> CABLE TRAY, LADDER TYPE H.D. GALV. STEEL</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row>
        <row r="240">
          <cell r="B240" t="str">
            <v xml:space="preserve"> W/ ANODIC TREATMENT &amp; EXPOSY COATING(50u)</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row>
        <row r="241">
          <cell r="B241" t="str">
            <v xml:space="preserve"> STRAIGHT SECTION, </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row>
        <row r="242">
          <cell r="A242">
            <v>45</v>
          </cell>
          <cell r="B242" t="str">
            <v xml:space="preserve"> 300 mm  WIDE x 100 mm H</v>
          </cell>
          <cell r="C242">
            <v>230</v>
          </cell>
          <cell r="D242" t="str">
            <v>M</v>
          </cell>
          <cell r="E242">
            <v>328</v>
          </cell>
          <cell r="F242">
            <v>75440</v>
          </cell>
          <cell r="G242">
            <v>0</v>
          </cell>
          <cell r="H242">
            <v>0</v>
          </cell>
          <cell r="I242">
            <v>0.74</v>
          </cell>
          <cell r="J242">
            <v>170</v>
          </cell>
          <cell r="K242">
            <v>328</v>
          </cell>
          <cell r="L242">
            <v>75440</v>
          </cell>
          <cell r="M242">
            <v>0</v>
          </cell>
          <cell r="N242">
            <v>0</v>
          </cell>
          <cell r="O242">
            <v>207</v>
          </cell>
          <cell r="P242">
            <v>47610</v>
          </cell>
        </row>
        <row r="243">
          <cell r="A243">
            <v>46</v>
          </cell>
          <cell r="B243" t="str">
            <v xml:space="preserve"> 600 mm WIDE x 100 mm HIGH</v>
          </cell>
          <cell r="C243">
            <v>400</v>
          </cell>
          <cell r="D243" t="str">
            <v>M</v>
          </cell>
          <cell r="E243">
            <v>380</v>
          </cell>
          <cell r="F243">
            <v>152000</v>
          </cell>
          <cell r="G243">
            <v>0</v>
          </cell>
          <cell r="H243">
            <v>0</v>
          </cell>
          <cell r="I243">
            <v>0.84</v>
          </cell>
          <cell r="J243">
            <v>336</v>
          </cell>
          <cell r="K243">
            <v>380</v>
          </cell>
          <cell r="L243">
            <v>152000</v>
          </cell>
          <cell r="M243">
            <v>0</v>
          </cell>
          <cell r="N243">
            <v>0</v>
          </cell>
          <cell r="O243">
            <v>235</v>
          </cell>
          <cell r="P243">
            <v>94000</v>
          </cell>
        </row>
        <row r="244">
          <cell r="A244">
            <v>47</v>
          </cell>
          <cell r="B244" t="str">
            <v xml:space="preserve"> 1000 mm WIDE x 100 mm HIGH</v>
          </cell>
          <cell r="C244">
            <v>160</v>
          </cell>
          <cell r="D244" t="str">
            <v>M</v>
          </cell>
          <cell r="E244">
            <v>450</v>
          </cell>
          <cell r="F244">
            <v>72000</v>
          </cell>
          <cell r="G244">
            <v>0</v>
          </cell>
          <cell r="H244">
            <v>0</v>
          </cell>
          <cell r="I244">
            <v>1</v>
          </cell>
          <cell r="J244">
            <v>160</v>
          </cell>
          <cell r="K244">
            <v>450</v>
          </cell>
          <cell r="L244">
            <v>72000</v>
          </cell>
          <cell r="M244">
            <v>0</v>
          </cell>
          <cell r="N244">
            <v>0</v>
          </cell>
          <cell r="O244">
            <v>280</v>
          </cell>
          <cell r="P244">
            <v>44800</v>
          </cell>
        </row>
        <row r="245">
          <cell r="F245">
            <v>0</v>
          </cell>
          <cell r="G245">
            <v>0</v>
          </cell>
          <cell r="H245">
            <v>0</v>
          </cell>
          <cell r="I245">
            <v>0</v>
          </cell>
          <cell r="J245">
            <v>0</v>
          </cell>
          <cell r="K245">
            <v>0</v>
          </cell>
          <cell r="L245">
            <v>0</v>
          </cell>
          <cell r="M245">
            <v>0</v>
          </cell>
          <cell r="N245">
            <v>0</v>
          </cell>
          <cell r="O245">
            <v>0</v>
          </cell>
          <cell r="P245">
            <v>0</v>
          </cell>
        </row>
        <row r="246">
          <cell r="A246">
            <v>48</v>
          </cell>
          <cell r="B246" t="str">
            <v xml:space="preserve"> CABLE TRAY COVER, H.D. GALV. STEEL</v>
          </cell>
          <cell r="C246">
            <v>150</v>
          </cell>
          <cell r="D246" t="str">
            <v>M</v>
          </cell>
          <cell r="E246">
            <v>328</v>
          </cell>
          <cell r="F246">
            <v>49200</v>
          </cell>
          <cell r="G246">
            <v>0</v>
          </cell>
          <cell r="H246">
            <v>0</v>
          </cell>
          <cell r="I246">
            <v>0.6</v>
          </cell>
          <cell r="J246">
            <v>90</v>
          </cell>
          <cell r="K246">
            <v>328</v>
          </cell>
          <cell r="L246">
            <v>49200</v>
          </cell>
          <cell r="M246">
            <v>0</v>
          </cell>
          <cell r="N246">
            <v>0</v>
          </cell>
          <cell r="O246">
            <v>168</v>
          </cell>
          <cell r="P246">
            <v>25200</v>
          </cell>
        </row>
        <row r="247">
          <cell r="B247" t="str">
            <v xml:space="preserve"> W/ ANODIC TREATMENT &amp; EXPOSY COATING(50u)</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row>
        <row r="248">
          <cell r="B248" t="str">
            <v xml:space="preserve"> STRAIGHT SECTION, 600 mm WIDE</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row>
        <row r="249">
          <cell r="F249">
            <v>0</v>
          </cell>
          <cell r="G249">
            <v>0</v>
          </cell>
          <cell r="H249">
            <v>0</v>
          </cell>
          <cell r="I249">
            <v>0</v>
          </cell>
          <cell r="J249">
            <v>0</v>
          </cell>
          <cell r="K249">
            <v>0</v>
          </cell>
          <cell r="L249">
            <v>0</v>
          </cell>
          <cell r="M249">
            <v>0</v>
          </cell>
          <cell r="N249">
            <v>0</v>
          </cell>
          <cell r="O249">
            <v>0</v>
          </cell>
          <cell r="P249">
            <v>0</v>
          </cell>
        </row>
        <row r="250">
          <cell r="A250">
            <v>49</v>
          </cell>
          <cell r="B250" t="str">
            <v xml:space="preserve"> CABLE TRAY FITTINGS &amp; ACCESSORIES</v>
          </cell>
          <cell r="C250">
            <v>1</v>
          </cell>
          <cell r="D250" t="str">
            <v>LOT</v>
          </cell>
          <cell r="E250">
            <v>174320</v>
          </cell>
          <cell r="F250">
            <v>174320</v>
          </cell>
          <cell r="G250">
            <v>0</v>
          </cell>
          <cell r="H250">
            <v>0</v>
          </cell>
          <cell r="I250">
            <v>113.39999999999999</v>
          </cell>
          <cell r="J250">
            <v>113</v>
          </cell>
          <cell r="K250">
            <v>174320</v>
          </cell>
          <cell r="L250">
            <v>174320</v>
          </cell>
          <cell r="M250">
            <v>0</v>
          </cell>
          <cell r="N250">
            <v>0</v>
          </cell>
          <cell r="O250">
            <v>31752</v>
          </cell>
          <cell r="P250">
            <v>31752</v>
          </cell>
        </row>
        <row r="251">
          <cell r="F251">
            <v>0</v>
          </cell>
          <cell r="G251">
            <v>0</v>
          </cell>
          <cell r="H251">
            <v>0</v>
          </cell>
          <cell r="I251">
            <v>0</v>
          </cell>
          <cell r="J251">
            <v>0</v>
          </cell>
          <cell r="K251">
            <v>0</v>
          </cell>
          <cell r="L251">
            <v>0</v>
          </cell>
          <cell r="M251">
            <v>0</v>
          </cell>
          <cell r="N251">
            <v>0</v>
          </cell>
          <cell r="O251">
            <v>0</v>
          </cell>
          <cell r="P251">
            <v>0</v>
          </cell>
        </row>
        <row r="252">
          <cell r="A252">
            <v>50</v>
          </cell>
          <cell r="B252" t="str">
            <v xml:space="preserve"> CABLE TRAY SUPPORT(IN TRENCH), HOT DIPPED GALVAN.</v>
          </cell>
          <cell r="C252">
            <v>3950</v>
          </cell>
          <cell r="D252" t="str">
            <v>KG</v>
          </cell>
          <cell r="E252">
            <v>20</v>
          </cell>
          <cell r="F252">
            <v>79000</v>
          </cell>
          <cell r="G252">
            <v>0</v>
          </cell>
          <cell r="H252">
            <v>0</v>
          </cell>
          <cell r="I252">
            <v>0.15</v>
          </cell>
          <cell r="J252">
            <v>593</v>
          </cell>
          <cell r="K252">
            <v>20</v>
          </cell>
          <cell r="L252">
            <v>79000</v>
          </cell>
          <cell r="M252">
            <v>0</v>
          </cell>
          <cell r="N252">
            <v>0</v>
          </cell>
          <cell r="O252">
            <v>42</v>
          </cell>
          <cell r="P252">
            <v>165900</v>
          </cell>
        </row>
        <row r="253">
          <cell r="F253">
            <v>0</v>
          </cell>
          <cell r="G253">
            <v>0</v>
          </cell>
          <cell r="H253">
            <v>0</v>
          </cell>
          <cell r="I253">
            <v>0</v>
          </cell>
          <cell r="J253">
            <v>0</v>
          </cell>
          <cell r="K253">
            <v>0</v>
          </cell>
          <cell r="L253">
            <v>0</v>
          </cell>
          <cell r="M253">
            <v>0</v>
          </cell>
          <cell r="N253">
            <v>0</v>
          </cell>
          <cell r="O253">
            <v>0</v>
          </cell>
          <cell r="P253">
            <v>0</v>
          </cell>
        </row>
        <row r="254">
          <cell r="A254">
            <v>51</v>
          </cell>
          <cell r="B254" t="str">
            <v>POOLING BOX, OUTDOOR TYPE</v>
          </cell>
          <cell r="C254">
            <v>6</v>
          </cell>
          <cell r="D254" t="str">
            <v>SET</v>
          </cell>
          <cell r="E254">
            <v>80000</v>
          </cell>
          <cell r="F254">
            <v>480000</v>
          </cell>
          <cell r="G254">
            <v>0</v>
          </cell>
          <cell r="H254">
            <v>0</v>
          </cell>
          <cell r="I254">
            <v>50</v>
          </cell>
          <cell r="J254">
            <v>300</v>
          </cell>
          <cell r="K254">
            <v>80000</v>
          </cell>
          <cell r="L254">
            <v>480000</v>
          </cell>
          <cell r="M254">
            <v>0</v>
          </cell>
          <cell r="N254">
            <v>0</v>
          </cell>
          <cell r="O254">
            <v>14000</v>
          </cell>
          <cell r="P254">
            <v>84000</v>
          </cell>
        </row>
        <row r="255">
          <cell r="B255" t="str">
            <v>HOT DIPPED GALVANIZED STEEL, W/ PAINTING</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row>
        <row r="256">
          <cell r="B256" t="str">
            <v xml:space="preserve"> 3000(L)x1600(D)x2200(H)MM., W/ DOORS</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row>
        <row r="257">
          <cell r="F257">
            <v>0</v>
          </cell>
          <cell r="G257">
            <v>0</v>
          </cell>
          <cell r="H257">
            <v>0</v>
          </cell>
          <cell r="I257">
            <v>0</v>
          </cell>
          <cell r="J257">
            <v>0</v>
          </cell>
          <cell r="K257">
            <v>0</v>
          </cell>
          <cell r="L257">
            <v>0</v>
          </cell>
          <cell r="M257">
            <v>0</v>
          </cell>
          <cell r="N257">
            <v>0</v>
          </cell>
          <cell r="O257">
            <v>0</v>
          </cell>
          <cell r="P257">
            <v>0</v>
          </cell>
          <cell r="Q257">
            <v>0</v>
          </cell>
        </row>
        <row r="258">
          <cell r="A258">
            <v>52</v>
          </cell>
          <cell r="B258" t="str">
            <v xml:space="preserve">JUNCTION BOX, INDOOR TYPE, </v>
          </cell>
          <cell r="C258">
            <v>3</v>
          </cell>
          <cell r="D258" t="str">
            <v>SET</v>
          </cell>
          <cell r="E258">
            <v>16000</v>
          </cell>
          <cell r="F258">
            <v>48000</v>
          </cell>
          <cell r="G258">
            <v>0</v>
          </cell>
          <cell r="H258">
            <v>0</v>
          </cell>
          <cell r="I258">
            <v>15</v>
          </cell>
          <cell r="J258">
            <v>45</v>
          </cell>
          <cell r="K258">
            <v>16000</v>
          </cell>
          <cell r="L258">
            <v>48000</v>
          </cell>
          <cell r="M258">
            <v>0</v>
          </cell>
          <cell r="N258">
            <v>0</v>
          </cell>
          <cell r="O258">
            <v>4200</v>
          </cell>
          <cell r="P258">
            <v>12600</v>
          </cell>
        </row>
        <row r="259">
          <cell r="B259" t="str">
            <v>W/ TB.(FOR 2.0MM. WIRE) X 200P</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row>
        <row r="260">
          <cell r="F260">
            <v>0</v>
          </cell>
          <cell r="G260">
            <v>0</v>
          </cell>
          <cell r="H260">
            <v>0</v>
          </cell>
          <cell r="I260">
            <v>0</v>
          </cell>
          <cell r="J260">
            <v>0</v>
          </cell>
          <cell r="K260">
            <v>0</v>
          </cell>
          <cell r="L260">
            <v>0</v>
          </cell>
          <cell r="M260">
            <v>0</v>
          </cell>
          <cell r="N260">
            <v>0</v>
          </cell>
          <cell r="O260">
            <v>0</v>
          </cell>
          <cell r="P260">
            <v>0</v>
          </cell>
        </row>
        <row r="261">
          <cell r="A261">
            <v>53</v>
          </cell>
          <cell r="B261" t="str">
            <v xml:space="preserve"> MISCELLANEOUS MATERIALS</v>
          </cell>
          <cell r="C261">
            <v>1</v>
          </cell>
          <cell r="D261" t="str">
            <v>LOT</v>
          </cell>
          <cell r="E261">
            <v>677772</v>
          </cell>
          <cell r="F261">
            <v>677772</v>
          </cell>
          <cell r="G261">
            <v>0</v>
          </cell>
          <cell r="H261">
            <v>0</v>
          </cell>
          <cell r="I261">
            <v>963.71999999999991</v>
          </cell>
          <cell r="J261">
            <v>964</v>
          </cell>
          <cell r="K261">
            <v>677772</v>
          </cell>
          <cell r="L261">
            <v>677772</v>
          </cell>
          <cell r="M261">
            <v>0</v>
          </cell>
          <cell r="N261">
            <v>0</v>
          </cell>
          <cell r="O261">
            <v>269842</v>
          </cell>
          <cell r="P261">
            <v>269842</v>
          </cell>
        </row>
        <row r="262">
          <cell r="F262">
            <v>0</v>
          </cell>
          <cell r="G262">
            <v>0</v>
          </cell>
          <cell r="H262">
            <v>0</v>
          </cell>
          <cell r="I262">
            <v>0</v>
          </cell>
          <cell r="J262">
            <v>0</v>
          </cell>
          <cell r="K262">
            <v>0</v>
          </cell>
          <cell r="L262">
            <v>0</v>
          </cell>
          <cell r="M262">
            <v>0</v>
          </cell>
          <cell r="N262">
            <v>0</v>
          </cell>
          <cell r="O262">
            <v>0</v>
          </cell>
          <cell r="P262">
            <v>0</v>
          </cell>
        </row>
        <row r="263">
          <cell r="B263" t="str">
            <v>SUB-TOTAL : (B)</v>
          </cell>
          <cell r="C263">
            <v>0</v>
          </cell>
          <cell r="D263">
            <v>0</v>
          </cell>
          <cell r="E263">
            <v>0</v>
          </cell>
          <cell r="F263">
            <v>23270172</v>
          </cell>
          <cell r="G263">
            <v>0</v>
          </cell>
          <cell r="H263">
            <v>0</v>
          </cell>
          <cell r="I263">
            <v>0</v>
          </cell>
          <cell r="J263">
            <v>33088</v>
          </cell>
          <cell r="K263">
            <v>0</v>
          </cell>
          <cell r="L263">
            <v>23270172</v>
          </cell>
          <cell r="M263">
            <v>0</v>
          </cell>
          <cell r="N263">
            <v>0</v>
          </cell>
          <cell r="O263">
            <v>0</v>
          </cell>
          <cell r="P263">
            <v>9262383</v>
          </cell>
        </row>
        <row r="264">
          <cell r="F264">
            <v>0</v>
          </cell>
          <cell r="G264">
            <v>0</v>
          </cell>
          <cell r="H264">
            <v>0</v>
          </cell>
          <cell r="I264">
            <v>0</v>
          </cell>
          <cell r="J264">
            <v>0</v>
          </cell>
          <cell r="K264">
            <v>0</v>
          </cell>
          <cell r="L264">
            <v>0</v>
          </cell>
          <cell r="M264">
            <v>0</v>
          </cell>
          <cell r="N264">
            <v>0</v>
          </cell>
          <cell r="O264">
            <v>0</v>
          </cell>
          <cell r="P264">
            <v>0</v>
          </cell>
        </row>
        <row r="265">
          <cell r="A265">
            <v>0</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row>
        <row r="266">
          <cell r="F266">
            <v>0</v>
          </cell>
          <cell r="G266">
            <v>0</v>
          </cell>
          <cell r="H266">
            <v>0</v>
          </cell>
          <cell r="I266">
            <v>0</v>
          </cell>
          <cell r="J266">
            <v>0</v>
          </cell>
          <cell r="K266">
            <v>0</v>
          </cell>
          <cell r="L266">
            <v>0</v>
          </cell>
          <cell r="M266">
            <v>0</v>
          </cell>
          <cell r="N266">
            <v>0</v>
          </cell>
          <cell r="O266">
            <v>0</v>
          </cell>
          <cell r="P266">
            <v>0</v>
          </cell>
        </row>
        <row r="267">
          <cell r="A267" t="str">
            <v xml:space="preserve">  C.</v>
          </cell>
          <cell r="B267" t="str">
            <v xml:space="preserve"> LIGHTING SYSTEM(所有燈具皆包括燈管或燈泡)</v>
          </cell>
          <cell r="C267">
            <v>350</v>
          </cell>
          <cell r="D267" t="str">
            <v>M</v>
          </cell>
          <cell r="E267">
            <v>26</v>
          </cell>
          <cell r="F267">
            <v>0</v>
          </cell>
          <cell r="G267">
            <v>0</v>
          </cell>
          <cell r="H267">
            <v>0</v>
          </cell>
          <cell r="I267">
            <v>0</v>
          </cell>
          <cell r="J267">
            <v>0</v>
          </cell>
          <cell r="K267">
            <v>0</v>
          </cell>
          <cell r="L267">
            <v>0</v>
          </cell>
          <cell r="M267">
            <v>0</v>
          </cell>
          <cell r="N267">
            <v>0</v>
          </cell>
          <cell r="O267">
            <v>0</v>
          </cell>
          <cell r="P267">
            <v>0</v>
          </cell>
        </row>
        <row r="268">
          <cell r="A268">
            <v>1</v>
          </cell>
          <cell r="B268" t="str">
            <v xml:space="preserve"> LIGHTING PANEL FOR CLASS 1 DIV.2  GROUP D</v>
          </cell>
          <cell r="C268">
            <v>1</v>
          </cell>
          <cell r="D268" t="str">
            <v>SET</v>
          </cell>
          <cell r="E268">
            <v>144000</v>
          </cell>
          <cell r="F268">
            <v>144000</v>
          </cell>
          <cell r="G268">
            <v>0</v>
          </cell>
          <cell r="H268">
            <v>0</v>
          </cell>
          <cell r="I268">
            <v>10</v>
          </cell>
          <cell r="J268">
            <v>10</v>
          </cell>
          <cell r="K268">
            <v>144000</v>
          </cell>
          <cell r="L268">
            <v>144000</v>
          </cell>
          <cell r="M268">
            <v>0</v>
          </cell>
          <cell r="N268">
            <v>0</v>
          </cell>
          <cell r="O268">
            <v>2800</v>
          </cell>
          <cell r="P268">
            <v>2800</v>
          </cell>
        </row>
        <row r="269">
          <cell r="B269" t="str">
            <v xml:space="preserve"> , 3 PHASE 3 WIRE 240V, MAIN 3P30A,BRANCH 2P 20A 6CKT</v>
          </cell>
          <cell r="C269">
            <v>0</v>
          </cell>
          <cell r="D269">
            <v>0</v>
          </cell>
          <cell r="E269">
            <v>0</v>
          </cell>
          <cell r="F269">
            <v>0</v>
          </cell>
          <cell r="G269">
            <v>0</v>
          </cell>
          <cell r="H269">
            <v>0</v>
          </cell>
          <cell r="I269">
            <v>0.5</v>
          </cell>
          <cell r="J269">
            <v>0</v>
          </cell>
          <cell r="K269">
            <v>0</v>
          </cell>
          <cell r="L269">
            <v>0</v>
          </cell>
          <cell r="M269">
            <v>0</v>
          </cell>
          <cell r="N269">
            <v>0</v>
          </cell>
          <cell r="O269">
            <v>0</v>
          </cell>
          <cell r="P269">
            <v>0</v>
          </cell>
        </row>
        <row r="270">
          <cell r="A270">
            <v>2</v>
          </cell>
          <cell r="B270" t="str">
            <v xml:space="preserve">LTG. PNL FOR WEATHER-PROOF, 3PHASE 3 WIRE 240V </v>
          </cell>
          <cell r="C270">
            <v>1</v>
          </cell>
          <cell r="D270" t="str">
            <v>SET</v>
          </cell>
          <cell r="E270">
            <v>13000</v>
          </cell>
          <cell r="F270">
            <v>13000</v>
          </cell>
          <cell r="G270">
            <v>0</v>
          </cell>
          <cell r="H270">
            <v>0</v>
          </cell>
          <cell r="I270">
            <v>10</v>
          </cell>
          <cell r="J270">
            <v>10</v>
          </cell>
          <cell r="K270">
            <v>13000</v>
          </cell>
          <cell r="L270">
            <v>13000</v>
          </cell>
          <cell r="M270">
            <v>0</v>
          </cell>
          <cell r="N270">
            <v>0</v>
          </cell>
          <cell r="O270">
            <v>2800</v>
          </cell>
          <cell r="P270">
            <v>2800</v>
          </cell>
        </row>
        <row r="271">
          <cell r="A271">
            <v>11</v>
          </cell>
          <cell r="B271" t="str">
            <v>MAIN 3P30A,BRANCH 2P 20A 8 CKT</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row>
        <row r="272">
          <cell r="A272">
            <v>3</v>
          </cell>
          <cell r="B272" t="str">
            <v>LTG. PNL. FOR CLASS 1, DIV.2 GROUP D , 3PHASE 3WIRE</v>
          </cell>
          <cell r="C272">
            <v>1</v>
          </cell>
          <cell r="D272" t="str">
            <v>SET</v>
          </cell>
          <cell r="E272">
            <v>157500</v>
          </cell>
          <cell r="F272">
            <v>157500</v>
          </cell>
          <cell r="G272">
            <v>0</v>
          </cell>
          <cell r="H272">
            <v>0</v>
          </cell>
          <cell r="I272">
            <v>10</v>
          </cell>
          <cell r="J272">
            <v>10</v>
          </cell>
          <cell r="K272">
            <v>157500</v>
          </cell>
          <cell r="L272">
            <v>157500</v>
          </cell>
          <cell r="M272">
            <v>0</v>
          </cell>
          <cell r="N272">
            <v>0</v>
          </cell>
          <cell r="O272">
            <v>2800</v>
          </cell>
          <cell r="P272">
            <v>2800</v>
          </cell>
        </row>
        <row r="273">
          <cell r="B273" t="str">
            <v>240V, MAIN 3P50A,BRANCH 2P 20A 10CKT</v>
          </cell>
          <cell r="C273">
            <v>0</v>
          </cell>
          <cell r="D273">
            <v>0</v>
          </cell>
          <cell r="E273">
            <v>0</v>
          </cell>
          <cell r="F273">
            <v>0</v>
          </cell>
          <cell r="G273">
            <v>0</v>
          </cell>
          <cell r="H273">
            <v>0</v>
          </cell>
          <cell r="I273">
            <v>0.56000000000000005</v>
          </cell>
          <cell r="J273">
            <v>0</v>
          </cell>
          <cell r="K273">
            <v>0</v>
          </cell>
          <cell r="L273">
            <v>0</v>
          </cell>
          <cell r="M273">
            <v>0</v>
          </cell>
          <cell r="N273">
            <v>0</v>
          </cell>
          <cell r="O273">
            <v>0</v>
          </cell>
          <cell r="P273">
            <v>0</v>
          </cell>
        </row>
        <row r="274">
          <cell r="A274">
            <v>4</v>
          </cell>
          <cell r="B274" t="str">
            <v>LTG. PNL. FOR WEATHER-PROOF , 3PHASE 3WIRE</v>
          </cell>
          <cell r="C274">
            <v>1</v>
          </cell>
          <cell r="D274" t="str">
            <v>SET</v>
          </cell>
          <cell r="E274">
            <v>11000</v>
          </cell>
          <cell r="F274">
            <v>11000</v>
          </cell>
          <cell r="G274">
            <v>0</v>
          </cell>
          <cell r="H274">
            <v>0</v>
          </cell>
          <cell r="I274">
            <v>8</v>
          </cell>
          <cell r="J274">
            <v>8</v>
          </cell>
          <cell r="K274">
            <v>11000</v>
          </cell>
          <cell r="L274">
            <v>11000</v>
          </cell>
          <cell r="M274">
            <v>0</v>
          </cell>
          <cell r="N274">
            <v>0</v>
          </cell>
          <cell r="O274">
            <v>2240</v>
          </cell>
          <cell r="P274">
            <v>2240</v>
          </cell>
        </row>
        <row r="275">
          <cell r="B275" t="str">
            <v>240V, MAIN 3P30A,BRANCH2P 20A 6CKT</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row>
        <row r="276">
          <cell r="A276">
            <v>5</v>
          </cell>
          <cell r="B276" t="str">
            <v>LTG. PNL. FOR CLASS 1, DIV.2 GROUP D 3 PHASE 3 WIRE</v>
          </cell>
          <cell r="C276">
            <v>1</v>
          </cell>
          <cell r="D276" t="str">
            <v>SET</v>
          </cell>
          <cell r="E276">
            <v>164700</v>
          </cell>
          <cell r="F276">
            <v>164700</v>
          </cell>
          <cell r="G276">
            <v>0</v>
          </cell>
          <cell r="H276">
            <v>0</v>
          </cell>
          <cell r="I276">
            <v>8</v>
          </cell>
          <cell r="J276">
            <v>8</v>
          </cell>
          <cell r="K276">
            <v>164700</v>
          </cell>
          <cell r="L276">
            <v>164700</v>
          </cell>
          <cell r="M276">
            <v>0</v>
          </cell>
          <cell r="N276">
            <v>0</v>
          </cell>
          <cell r="O276">
            <v>2240</v>
          </cell>
          <cell r="P276">
            <v>2240</v>
          </cell>
        </row>
        <row r="277">
          <cell r="B277" t="str">
            <v>240V 2P50A 12CKT</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row>
        <row r="278">
          <cell r="A278">
            <v>6</v>
          </cell>
          <cell r="B278" t="str">
            <v>LTG. PNL. FOR GENERAL PURPOSE 3 PHASE 3 WIRE</v>
          </cell>
          <cell r="C278">
            <v>2</v>
          </cell>
          <cell r="D278" t="str">
            <v>SET</v>
          </cell>
          <cell r="E278">
            <v>12500</v>
          </cell>
          <cell r="F278">
            <v>25000</v>
          </cell>
          <cell r="G278">
            <v>0</v>
          </cell>
          <cell r="H278">
            <v>0</v>
          </cell>
          <cell r="I278">
            <v>8</v>
          </cell>
          <cell r="J278">
            <v>16</v>
          </cell>
          <cell r="K278">
            <v>12500</v>
          </cell>
          <cell r="L278">
            <v>25000</v>
          </cell>
          <cell r="M278">
            <v>0</v>
          </cell>
          <cell r="N278">
            <v>0</v>
          </cell>
          <cell r="O278">
            <v>2240</v>
          </cell>
          <cell r="P278">
            <v>4480</v>
          </cell>
        </row>
        <row r="279">
          <cell r="B279" t="str">
            <v>240V MAIN 3P50A,BRANCH 3P20A 6CKT</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row>
        <row r="280">
          <cell r="A280">
            <v>7</v>
          </cell>
          <cell r="B280" t="str">
            <v>LTG. PNL. FOR GENERAL PURPOSE 3 PHASE 3 WIRE</v>
          </cell>
          <cell r="C280">
            <v>1</v>
          </cell>
          <cell r="D280" t="str">
            <v>SET</v>
          </cell>
          <cell r="E280">
            <v>14500</v>
          </cell>
          <cell r="F280">
            <v>14500</v>
          </cell>
          <cell r="G280">
            <v>0</v>
          </cell>
          <cell r="H280">
            <v>0</v>
          </cell>
          <cell r="I280">
            <v>8</v>
          </cell>
          <cell r="J280">
            <v>8</v>
          </cell>
          <cell r="K280">
            <v>14500</v>
          </cell>
          <cell r="L280">
            <v>14500</v>
          </cell>
          <cell r="M280">
            <v>0</v>
          </cell>
          <cell r="N280">
            <v>0</v>
          </cell>
          <cell r="O280">
            <v>2240</v>
          </cell>
          <cell r="P280">
            <v>2240</v>
          </cell>
        </row>
        <row r="281">
          <cell r="B281" t="str">
            <v>240V MAIN 3P70A,BRANCH 3P20A 8CKT</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row>
        <row r="282">
          <cell r="A282">
            <v>8</v>
          </cell>
          <cell r="B282" t="str">
            <v>CIRCUIT BREAKER AND ENCLOSURE FOR CLASS 1 DIV.2</v>
          </cell>
          <cell r="C282">
            <v>5</v>
          </cell>
          <cell r="D282" t="str">
            <v>SET</v>
          </cell>
          <cell r="E282">
            <v>37800</v>
          </cell>
          <cell r="F282">
            <v>189000</v>
          </cell>
          <cell r="G282">
            <v>0</v>
          </cell>
          <cell r="H282">
            <v>0</v>
          </cell>
          <cell r="I282">
            <v>4</v>
          </cell>
          <cell r="J282">
            <v>20</v>
          </cell>
          <cell r="K282">
            <v>37800</v>
          </cell>
          <cell r="L282">
            <v>189000</v>
          </cell>
          <cell r="M282">
            <v>0</v>
          </cell>
          <cell r="N282">
            <v>0</v>
          </cell>
          <cell r="O282">
            <v>1120</v>
          </cell>
          <cell r="P282">
            <v>5600</v>
          </cell>
        </row>
        <row r="283">
          <cell r="A283">
            <v>9</v>
          </cell>
          <cell r="B283" t="str">
            <v>GROUP D, 3-POLE 20AMP</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row>
        <row r="284">
          <cell r="A284">
            <v>9</v>
          </cell>
          <cell r="B284" t="str">
            <v xml:space="preserve">CIRCUIT BREAKER AND ENCLOSURE FOR CLASS 1 DIV.2 </v>
          </cell>
          <cell r="C284">
            <v>1</v>
          </cell>
          <cell r="D284" t="str">
            <v>SET</v>
          </cell>
          <cell r="E284">
            <v>37800</v>
          </cell>
          <cell r="F284">
            <v>37800</v>
          </cell>
          <cell r="G284">
            <v>0</v>
          </cell>
          <cell r="H284">
            <v>0</v>
          </cell>
          <cell r="I284">
            <v>4</v>
          </cell>
          <cell r="J284">
            <v>4</v>
          </cell>
          <cell r="K284">
            <v>37800</v>
          </cell>
          <cell r="L284">
            <v>37800</v>
          </cell>
          <cell r="M284">
            <v>0</v>
          </cell>
          <cell r="N284">
            <v>0</v>
          </cell>
          <cell r="O284">
            <v>1120</v>
          </cell>
          <cell r="P284">
            <v>1120</v>
          </cell>
        </row>
        <row r="285">
          <cell r="B285" t="str">
            <v>GROUP D 3-POLE 30AMP</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row>
        <row r="286">
          <cell r="A286">
            <v>10</v>
          </cell>
          <cell r="B286" t="str">
            <v xml:space="preserve">DRY TYPE TRANSFORMER WITH ENCLOSURE </v>
          </cell>
          <cell r="C286">
            <v>4</v>
          </cell>
          <cell r="D286" t="str">
            <v>SET</v>
          </cell>
          <cell r="E286">
            <v>25000</v>
          </cell>
          <cell r="F286">
            <v>100000</v>
          </cell>
          <cell r="G286">
            <v>0</v>
          </cell>
          <cell r="H286">
            <v>0</v>
          </cell>
          <cell r="I286">
            <v>12</v>
          </cell>
          <cell r="J286">
            <v>48</v>
          </cell>
          <cell r="K286">
            <v>25000</v>
          </cell>
          <cell r="L286">
            <v>100000</v>
          </cell>
          <cell r="M286">
            <v>0</v>
          </cell>
          <cell r="N286">
            <v>0</v>
          </cell>
          <cell r="O286">
            <v>3360</v>
          </cell>
          <cell r="P286">
            <v>13440</v>
          </cell>
        </row>
        <row r="287">
          <cell r="B287" t="str">
            <v>3PH 480/240V 15KVA</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row>
        <row r="288">
          <cell r="A288">
            <v>11</v>
          </cell>
          <cell r="B288" t="str">
            <v xml:space="preserve">DRY TYPE TRANSFORMER WITH ENCLOSURE  </v>
          </cell>
          <cell r="C288">
            <v>1</v>
          </cell>
          <cell r="D288" t="str">
            <v>SET</v>
          </cell>
          <cell r="E288">
            <v>33000</v>
          </cell>
          <cell r="F288">
            <v>33000</v>
          </cell>
          <cell r="G288">
            <v>0</v>
          </cell>
          <cell r="H288">
            <v>0</v>
          </cell>
          <cell r="I288">
            <v>16</v>
          </cell>
          <cell r="J288">
            <v>16</v>
          </cell>
          <cell r="K288">
            <v>33000</v>
          </cell>
          <cell r="L288">
            <v>33000</v>
          </cell>
          <cell r="M288">
            <v>0</v>
          </cell>
          <cell r="N288">
            <v>0</v>
          </cell>
          <cell r="O288">
            <v>4480</v>
          </cell>
          <cell r="P288">
            <v>4480</v>
          </cell>
        </row>
        <row r="289">
          <cell r="B289" t="str">
            <v xml:space="preserve"> 3PH 480/240V 25KVA</v>
          </cell>
          <cell r="C289">
            <v>0</v>
          </cell>
          <cell r="D289">
            <v>0</v>
          </cell>
          <cell r="E289">
            <v>0</v>
          </cell>
          <cell r="F289">
            <v>0</v>
          </cell>
          <cell r="G289">
            <v>0</v>
          </cell>
          <cell r="H289">
            <v>0</v>
          </cell>
          <cell r="I289">
            <v>9</v>
          </cell>
          <cell r="J289">
            <v>0</v>
          </cell>
          <cell r="K289">
            <v>0</v>
          </cell>
          <cell r="L289">
            <v>0</v>
          </cell>
          <cell r="M289">
            <v>0</v>
          </cell>
          <cell r="N289">
            <v>0</v>
          </cell>
          <cell r="O289">
            <v>0</v>
          </cell>
          <cell r="P289">
            <v>0</v>
          </cell>
        </row>
        <row r="290">
          <cell r="A290">
            <v>12</v>
          </cell>
          <cell r="B290" t="str">
            <v xml:space="preserve">DRY TYPE TRANSFORMER WITH ENCLOSURE  </v>
          </cell>
          <cell r="C290">
            <v>1</v>
          </cell>
          <cell r="D290" t="str">
            <v>SET</v>
          </cell>
          <cell r="E290">
            <v>18000</v>
          </cell>
          <cell r="F290">
            <v>18000</v>
          </cell>
          <cell r="G290">
            <v>0</v>
          </cell>
          <cell r="H290">
            <v>0</v>
          </cell>
          <cell r="I290">
            <v>6</v>
          </cell>
          <cell r="J290">
            <v>6</v>
          </cell>
          <cell r="K290">
            <v>18000</v>
          </cell>
          <cell r="L290">
            <v>18000</v>
          </cell>
          <cell r="M290">
            <v>0</v>
          </cell>
          <cell r="N290">
            <v>0</v>
          </cell>
          <cell r="O290">
            <v>1680</v>
          </cell>
          <cell r="P290">
            <v>1680</v>
          </cell>
        </row>
        <row r="291">
          <cell r="B291" t="str">
            <v xml:space="preserve"> 3PH 480/240-120V 5KVA</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row>
        <row r="292">
          <cell r="A292">
            <v>13</v>
          </cell>
          <cell r="B292" t="str">
            <v xml:space="preserve"> MER. VAP. LTG. FIX. VAPOR-TIGHT PENDANT</v>
          </cell>
          <cell r="C292">
            <v>21</v>
          </cell>
          <cell r="D292" t="str">
            <v>SET</v>
          </cell>
          <cell r="E292">
            <v>9500</v>
          </cell>
          <cell r="F292">
            <v>199500</v>
          </cell>
          <cell r="G292">
            <v>0</v>
          </cell>
          <cell r="H292">
            <v>0</v>
          </cell>
          <cell r="I292">
            <v>7</v>
          </cell>
          <cell r="J292">
            <v>147</v>
          </cell>
          <cell r="K292">
            <v>9500</v>
          </cell>
          <cell r="L292">
            <v>199500</v>
          </cell>
          <cell r="M292">
            <v>0</v>
          </cell>
          <cell r="N292">
            <v>0</v>
          </cell>
          <cell r="O292">
            <v>1960</v>
          </cell>
          <cell r="P292">
            <v>41160</v>
          </cell>
        </row>
        <row r="293">
          <cell r="B293" t="str">
            <v xml:space="preserve"> MTG,. INTEGRAL CONST. WATT. BALLAST C/W </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row>
        <row r="294">
          <cell r="B294" t="str">
            <v xml:space="preserve"> GUARD AND DOME REFL. 3/4" HUB 400W 240V</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row>
        <row r="295">
          <cell r="B295" t="str">
            <v>CLASS 1, DIV.2 GROPU D</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row>
        <row r="296">
          <cell r="A296">
            <v>14</v>
          </cell>
          <cell r="B296" t="str">
            <v xml:space="preserve">MER. VAP. LTG. FIX. VAPOR-TIGHT STANCHION MTG. </v>
          </cell>
          <cell r="C296">
            <v>122</v>
          </cell>
          <cell r="D296" t="str">
            <v>SET</v>
          </cell>
          <cell r="E296">
            <v>6000</v>
          </cell>
          <cell r="F296">
            <v>732000</v>
          </cell>
          <cell r="G296">
            <v>0</v>
          </cell>
          <cell r="H296">
            <v>0</v>
          </cell>
          <cell r="I296">
            <v>8</v>
          </cell>
          <cell r="J296">
            <v>976</v>
          </cell>
          <cell r="K296">
            <v>6000</v>
          </cell>
          <cell r="L296">
            <v>732000</v>
          </cell>
          <cell r="M296">
            <v>0</v>
          </cell>
          <cell r="N296">
            <v>0</v>
          </cell>
          <cell r="O296">
            <v>2240</v>
          </cell>
          <cell r="P296">
            <v>273280</v>
          </cell>
        </row>
        <row r="297">
          <cell r="B297" t="str">
            <v>INTEGRAL CONST. WATT. BALLAST C/W GLOBE GUARD &amp;</v>
          </cell>
          <cell r="C297">
            <v>0</v>
          </cell>
          <cell r="D297">
            <v>0</v>
          </cell>
          <cell r="E297">
            <v>0</v>
          </cell>
          <cell r="F297">
            <v>0</v>
          </cell>
          <cell r="G297">
            <v>0</v>
          </cell>
          <cell r="H297">
            <v>0</v>
          </cell>
          <cell r="I297">
            <v>7</v>
          </cell>
          <cell r="J297">
            <v>0</v>
          </cell>
          <cell r="K297">
            <v>0</v>
          </cell>
          <cell r="L297">
            <v>0</v>
          </cell>
          <cell r="M297">
            <v>0</v>
          </cell>
          <cell r="N297">
            <v>0</v>
          </cell>
          <cell r="O297">
            <v>0</v>
          </cell>
          <cell r="P297">
            <v>0</v>
          </cell>
        </row>
        <row r="298">
          <cell r="B298" t="str">
            <v xml:space="preserve">DOME REFL. 1-1/2 IN HUB 175W 240V CLASS 1, DIV 2 </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row>
        <row r="299">
          <cell r="B299" t="str">
            <v>GROUP D</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row>
        <row r="300">
          <cell r="A300">
            <v>15</v>
          </cell>
          <cell r="B300" t="str">
            <v>MER. VAP. LTG. FIX. VAPOR-TIGHT PENDANT MTG.</v>
          </cell>
          <cell r="C300">
            <v>52</v>
          </cell>
          <cell r="D300" t="str">
            <v>SET</v>
          </cell>
          <cell r="E300">
            <v>5600</v>
          </cell>
          <cell r="F300">
            <v>291200</v>
          </cell>
          <cell r="G300">
            <v>0</v>
          </cell>
          <cell r="H300">
            <v>0</v>
          </cell>
          <cell r="I300">
            <v>7</v>
          </cell>
          <cell r="J300">
            <v>364</v>
          </cell>
          <cell r="K300">
            <v>5600</v>
          </cell>
          <cell r="L300">
            <v>291200</v>
          </cell>
          <cell r="M300">
            <v>0</v>
          </cell>
          <cell r="N300">
            <v>0</v>
          </cell>
          <cell r="O300">
            <v>1960</v>
          </cell>
          <cell r="P300">
            <v>101920</v>
          </cell>
        </row>
        <row r="301">
          <cell r="A301">
            <v>19</v>
          </cell>
          <cell r="B301" t="str">
            <v xml:space="preserve">INTEGRAL CONST. WATT. BALLAST C/W GUARD AND </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row>
        <row r="302">
          <cell r="B302" t="str">
            <v>DOME REFL. 3/4" HUB 175W 240V CLASS 1 DIV.2 GROUP D</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row>
        <row r="303">
          <cell r="A303">
            <v>16</v>
          </cell>
          <cell r="B303" t="str">
            <v xml:space="preserve"> FLOOD FLOODING MER. VAP. 250W WEATHER-PROOF</v>
          </cell>
          <cell r="C303">
            <v>45</v>
          </cell>
          <cell r="D303" t="str">
            <v>SET</v>
          </cell>
          <cell r="E303">
            <v>1900</v>
          </cell>
          <cell r="F303">
            <v>85500</v>
          </cell>
          <cell r="G303">
            <v>0</v>
          </cell>
          <cell r="H303">
            <v>0</v>
          </cell>
          <cell r="I303">
            <v>7</v>
          </cell>
          <cell r="J303">
            <v>315</v>
          </cell>
          <cell r="K303">
            <v>1900</v>
          </cell>
          <cell r="L303">
            <v>85500</v>
          </cell>
          <cell r="M303">
            <v>0</v>
          </cell>
          <cell r="N303">
            <v>0</v>
          </cell>
          <cell r="O303">
            <v>1960</v>
          </cell>
          <cell r="P303">
            <v>88200</v>
          </cell>
        </row>
        <row r="304">
          <cell r="A304">
            <v>17</v>
          </cell>
          <cell r="B304" t="str">
            <v xml:space="preserve">MER. VAP. STREET LTG FIX. 250W 240V </v>
          </cell>
          <cell r="C304">
            <v>209</v>
          </cell>
          <cell r="D304" t="str">
            <v>SET</v>
          </cell>
          <cell r="E304">
            <v>1650</v>
          </cell>
          <cell r="F304">
            <v>344850</v>
          </cell>
          <cell r="G304">
            <v>0</v>
          </cell>
          <cell r="H304">
            <v>0</v>
          </cell>
          <cell r="I304">
            <v>2</v>
          </cell>
          <cell r="J304">
            <v>418</v>
          </cell>
          <cell r="K304">
            <v>1650</v>
          </cell>
          <cell r="L304">
            <v>344850</v>
          </cell>
          <cell r="M304">
            <v>0</v>
          </cell>
          <cell r="N304">
            <v>0</v>
          </cell>
          <cell r="O304">
            <v>560</v>
          </cell>
          <cell r="P304">
            <v>117040</v>
          </cell>
        </row>
        <row r="305">
          <cell r="A305">
            <v>18</v>
          </cell>
          <cell r="B305" t="str">
            <v>STREET LIGHT PLOE 7M SINGLE ARM WITH FOUNDATION</v>
          </cell>
          <cell r="C305">
            <v>95</v>
          </cell>
          <cell r="D305" t="str">
            <v>SET</v>
          </cell>
          <cell r="E305">
            <v>11600</v>
          </cell>
          <cell r="F305">
            <v>1102000</v>
          </cell>
          <cell r="G305">
            <v>0</v>
          </cell>
          <cell r="H305">
            <v>0</v>
          </cell>
          <cell r="I305">
            <v>9</v>
          </cell>
          <cell r="J305">
            <v>855</v>
          </cell>
          <cell r="K305">
            <v>11600</v>
          </cell>
          <cell r="L305">
            <v>1102000</v>
          </cell>
          <cell r="M305">
            <v>0</v>
          </cell>
          <cell r="N305">
            <v>0</v>
          </cell>
          <cell r="O305">
            <v>2520</v>
          </cell>
          <cell r="P305">
            <v>239400</v>
          </cell>
        </row>
        <row r="306">
          <cell r="A306">
            <v>19</v>
          </cell>
          <cell r="B306" t="str">
            <v>STREET LIGHT PLOE 7M TWINS ARMS WITH FOUNDATION</v>
          </cell>
          <cell r="C306">
            <v>57</v>
          </cell>
          <cell r="D306" t="str">
            <v>SET</v>
          </cell>
          <cell r="E306">
            <v>13300</v>
          </cell>
          <cell r="F306">
            <v>758100</v>
          </cell>
          <cell r="G306">
            <v>0</v>
          </cell>
          <cell r="H306">
            <v>0</v>
          </cell>
          <cell r="I306">
            <v>10</v>
          </cell>
          <cell r="J306">
            <v>570</v>
          </cell>
          <cell r="K306">
            <v>13300</v>
          </cell>
          <cell r="L306">
            <v>758100</v>
          </cell>
          <cell r="M306">
            <v>0</v>
          </cell>
          <cell r="N306">
            <v>0</v>
          </cell>
          <cell r="O306">
            <v>2800</v>
          </cell>
          <cell r="P306">
            <v>159600</v>
          </cell>
        </row>
        <row r="307">
          <cell r="A307">
            <v>20</v>
          </cell>
          <cell r="B307" t="str">
            <v xml:space="preserve"> PHOTOELECTRIC CONTROL UNIT, 240V 15A, </v>
          </cell>
          <cell r="C307">
            <v>1</v>
          </cell>
          <cell r="D307" t="str">
            <v>PCS</v>
          </cell>
          <cell r="E307">
            <v>6000</v>
          </cell>
          <cell r="F307">
            <v>6000</v>
          </cell>
          <cell r="G307">
            <v>0</v>
          </cell>
          <cell r="H307">
            <v>0</v>
          </cell>
          <cell r="I307">
            <v>4</v>
          </cell>
          <cell r="J307">
            <v>4</v>
          </cell>
          <cell r="K307">
            <v>6000</v>
          </cell>
          <cell r="L307">
            <v>6000</v>
          </cell>
          <cell r="M307">
            <v>0</v>
          </cell>
          <cell r="N307">
            <v>0</v>
          </cell>
          <cell r="O307">
            <v>1120</v>
          </cell>
          <cell r="P307">
            <v>1120</v>
          </cell>
        </row>
        <row r="308">
          <cell r="A308">
            <v>21</v>
          </cell>
          <cell r="B308" t="str">
            <v>FLUORESCENT LTG. FIX. WITH BATTERY 2x40W 240V</v>
          </cell>
          <cell r="C308">
            <v>46</v>
          </cell>
          <cell r="D308" t="str">
            <v>SET</v>
          </cell>
          <cell r="E308">
            <v>27000</v>
          </cell>
          <cell r="F308">
            <v>1242000</v>
          </cell>
          <cell r="G308">
            <v>0</v>
          </cell>
          <cell r="H308">
            <v>0</v>
          </cell>
          <cell r="I308">
            <v>6</v>
          </cell>
          <cell r="J308">
            <v>276</v>
          </cell>
          <cell r="K308">
            <v>27000</v>
          </cell>
          <cell r="L308">
            <v>1242000</v>
          </cell>
          <cell r="M308">
            <v>0</v>
          </cell>
          <cell r="N308">
            <v>0</v>
          </cell>
          <cell r="O308">
            <v>1680</v>
          </cell>
          <cell r="P308">
            <v>77280</v>
          </cell>
        </row>
        <row r="309">
          <cell r="B309" t="str">
            <v>FOR CLASS 1, DIV.2 GROUP D</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row>
        <row r="310">
          <cell r="A310">
            <v>22</v>
          </cell>
          <cell r="B310" t="str">
            <v xml:space="preserve"> OBSTRUCTION RED BEACON 120/240V, 3W FEED,</v>
          </cell>
          <cell r="C310">
            <v>2</v>
          </cell>
          <cell r="D310" t="str">
            <v>SET</v>
          </cell>
          <cell r="E310">
            <v>48600</v>
          </cell>
          <cell r="F310">
            <v>97200</v>
          </cell>
          <cell r="G310">
            <v>0</v>
          </cell>
          <cell r="H310">
            <v>0</v>
          </cell>
          <cell r="I310">
            <v>40</v>
          </cell>
          <cell r="J310">
            <v>80</v>
          </cell>
          <cell r="K310">
            <v>48600</v>
          </cell>
          <cell r="L310">
            <v>97200</v>
          </cell>
          <cell r="M310">
            <v>0</v>
          </cell>
          <cell r="N310">
            <v>0</v>
          </cell>
          <cell r="O310">
            <v>11200</v>
          </cell>
          <cell r="P310">
            <v>22400</v>
          </cell>
        </row>
        <row r="311">
          <cell r="B311" t="str">
            <v xml:space="preserve"> 620W x 2 FOR CLASS 1, DIV.2 GROUP D</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row>
        <row r="312">
          <cell r="A312">
            <v>23</v>
          </cell>
          <cell r="B312" t="str">
            <v xml:space="preserve"> OBSTRUCTION MARKER LIGHT, SINGLE FIXTURE</v>
          </cell>
          <cell r="C312">
            <v>3</v>
          </cell>
          <cell r="D312" t="str">
            <v>SET</v>
          </cell>
          <cell r="E312">
            <v>23000</v>
          </cell>
          <cell r="F312">
            <v>69000</v>
          </cell>
          <cell r="G312">
            <v>0</v>
          </cell>
          <cell r="H312">
            <v>0</v>
          </cell>
          <cell r="I312">
            <v>15</v>
          </cell>
          <cell r="J312">
            <v>45</v>
          </cell>
          <cell r="K312">
            <v>23000</v>
          </cell>
          <cell r="L312">
            <v>69000</v>
          </cell>
          <cell r="M312">
            <v>0</v>
          </cell>
          <cell r="N312">
            <v>0</v>
          </cell>
          <cell r="O312">
            <v>4200</v>
          </cell>
          <cell r="P312">
            <v>12600</v>
          </cell>
        </row>
        <row r="313">
          <cell r="B313" t="str">
            <v xml:space="preserve"> C/W INSIDE LAMP,120V 116W,FOR CLASS 1, DIV. 2 </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row>
        <row r="314">
          <cell r="B314" t="str">
            <v>GROUP D</v>
          </cell>
          <cell r="C314">
            <v>0</v>
          </cell>
          <cell r="D314">
            <v>0</v>
          </cell>
          <cell r="E314">
            <v>0</v>
          </cell>
          <cell r="F314">
            <v>0</v>
          </cell>
          <cell r="G314">
            <v>0</v>
          </cell>
          <cell r="H314">
            <v>0</v>
          </cell>
          <cell r="I314">
            <v>0.153</v>
          </cell>
          <cell r="J314">
            <v>0</v>
          </cell>
          <cell r="K314">
            <v>0</v>
          </cell>
          <cell r="L314">
            <v>0</v>
          </cell>
          <cell r="M314">
            <v>0</v>
          </cell>
          <cell r="N314">
            <v>0</v>
          </cell>
          <cell r="O314">
            <v>0</v>
          </cell>
          <cell r="P314">
            <v>0</v>
          </cell>
        </row>
        <row r="315">
          <cell r="A315">
            <v>24</v>
          </cell>
          <cell r="B315" t="str">
            <v xml:space="preserve"> FLASHER UNIT, CAST AL. HOUSING 3 CKT</v>
          </cell>
          <cell r="C315">
            <v>1</v>
          </cell>
          <cell r="D315" t="str">
            <v>SET</v>
          </cell>
          <cell r="E315">
            <v>28800</v>
          </cell>
          <cell r="F315">
            <v>28800</v>
          </cell>
          <cell r="G315">
            <v>0</v>
          </cell>
          <cell r="H315">
            <v>0</v>
          </cell>
          <cell r="I315">
            <v>4</v>
          </cell>
          <cell r="J315">
            <v>4</v>
          </cell>
          <cell r="K315">
            <v>28800</v>
          </cell>
          <cell r="L315">
            <v>28800</v>
          </cell>
          <cell r="M315">
            <v>0</v>
          </cell>
          <cell r="N315">
            <v>0</v>
          </cell>
          <cell r="O315">
            <v>1120</v>
          </cell>
          <cell r="P315">
            <v>1120</v>
          </cell>
        </row>
        <row r="316">
          <cell r="B316" t="str">
            <v xml:space="preserve"> SIMULTANEOUS FLASH, 115/240V 3 WIRE, 25A</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row>
        <row r="317">
          <cell r="B317" t="str">
            <v>FOR CLASS 1, DIV.2 GROUP D</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row>
        <row r="318">
          <cell r="A318">
            <v>25</v>
          </cell>
          <cell r="B318" t="str">
            <v xml:space="preserve"> PHOTOELECTRIC CONTROL UNIT, 120V 15A, </v>
          </cell>
          <cell r="C318">
            <v>1</v>
          </cell>
          <cell r="D318" t="str">
            <v>SET</v>
          </cell>
          <cell r="E318">
            <v>28800</v>
          </cell>
          <cell r="F318">
            <v>28800</v>
          </cell>
          <cell r="G318">
            <v>0</v>
          </cell>
          <cell r="H318">
            <v>0</v>
          </cell>
          <cell r="I318">
            <v>6</v>
          </cell>
          <cell r="J318">
            <v>6</v>
          </cell>
          <cell r="K318">
            <v>28800</v>
          </cell>
          <cell r="L318">
            <v>28800</v>
          </cell>
          <cell r="M318">
            <v>0</v>
          </cell>
          <cell r="N318">
            <v>0</v>
          </cell>
          <cell r="O318">
            <v>1680</v>
          </cell>
          <cell r="P318">
            <v>1680</v>
          </cell>
        </row>
        <row r="319">
          <cell r="B319" t="str">
            <v>FOR CLASS 1, DIV.2 GROUP D</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row>
        <row r="320">
          <cell r="A320">
            <v>26</v>
          </cell>
          <cell r="B320" t="str">
            <v xml:space="preserve"> AIRCRAFT WARNING LIGHTING POWER PANEL,</v>
          </cell>
          <cell r="C320">
            <v>1</v>
          </cell>
          <cell r="D320" t="str">
            <v>SET</v>
          </cell>
          <cell r="E320">
            <v>60000</v>
          </cell>
          <cell r="F320">
            <v>60000</v>
          </cell>
          <cell r="G320">
            <v>0</v>
          </cell>
          <cell r="H320">
            <v>0</v>
          </cell>
          <cell r="I320">
            <v>4</v>
          </cell>
          <cell r="J320">
            <v>4</v>
          </cell>
          <cell r="K320">
            <v>60000</v>
          </cell>
          <cell r="L320">
            <v>60000</v>
          </cell>
          <cell r="M320">
            <v>0</v>
          </cell>
          <cell r="N320">
            <v>0</v>
          </cell>
          <cell r="O320">
            <v>1120</v>
          </cell>
          <cell r="P320">
            <v>1120</v>
          </cell>
        </row>
        <row r="321">
          <cell r="B321" t="str">
            <v xml:space="preserve"> OUTDOOR TYPE, 400L x 200W x 200H, 1PH 3W</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row>
        <row r="322">
          <cell r="B322" t="str">
            <v xml:space="preserve"> 240V 30AT IC 10KA, STAINLESS STEEL</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row>
        <row r="323">
          <cell r="A323">
            <v>29</v>
          </cell>
          <cell r="B323" t="str">
            <v>FOR CLASS 1, DIV.2 GROUP D</v>
          </cell>
          <cell r="C323">
            <v>4440</v>
          </cell>
          <cell r="D323" t="str">
            <v>M</v>
          </cell>
          <cell r="E323">
            <v>33</v>
          </cell>
          <cell r="F323">
            <v>0</v>
          </cell>
          <cell r="G323">
            <v>0</v>
          </cell>
          <cell r="H323">
            <v>0</v>
          </cell>
          <cell r="I323">
            <v>0</v>
          </cell>
          <cell r="J323">
            <v>0</v>
          </cell>
          <cell r="K323">
            <v>0</v>
          </cell>
          <cell r="L323">
            <v>0</v>
          </cell>
          <cell r="M323">
            <v>0</v>
          </cell>
          <cell r="N323">
            <v>0</v>
          </cell>
          <cell r="O323">
            <v>0</v>
          </cell>
          <cell r="P323">
            <v>0</v>
          </cell>
        </row>
        <row r="324">
          <cell r="A324">
            <v>27</v>
          </cell>
          <cell r="B324" t="str">
            <v>RECEPTACLE, EXPLOSION-PROOF 20A-3P-2W</v>
          </cell>
          <cell r="C324">
            <v>8</v>
          </cell>
          <cell r="D324" t="str">
            <v>SET</v>
          </cell>
          <cell r="E324">
            <v>5400</v>
          </cell>
          <cell r="F324">
            <v>43200</v>
          </cell>
          <cell r="G324">
            <v>0</v>
          </cell>
          <cell r="H324">
            <v>0</v>
          </cell>
          <cell r="I324">
            <v>4</v>
          </cell>
          <cell r="J324">
            <v>32</v>
          </cell>
          <cell r="K324">
            <v>5400</v>
          </cell>
          <cell r="L324">
            <v>43200</v>
          </cell>
          <cell r="M324">
            <v>0</v>
          </cell>
          <cell r="N324">
            <v>0</v>
          </cell>
          <cell r="O324">
            <v>1120</v>
          </cell>
          <cell r="P324">
            <v>8960</v>
          </cell>
        </row>
        <row r="325">
          <cell r="B325" t="str">
            <v>240V, CLASS 1 DIV.2 GROUP D</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row>
        <row r="326">
          <cell r="A326">
            <v>28</v>
          </cell>
          <cell r="B326" t="str">
            <v>PLUG 20A-3P-2W EXPLOSION-PROOF</v>
          </cell>
          <cell r="C326">
            <v>4</v>
          </cell>
          <cell r="D326" t="str">
            <v>SET</v>
          </cell>
          <cell r="E326">
            <v>1400</v>
          </cell>
          <cell r="F326">
            <v>5600</v>
          </cell>
          <cell r="G326">
            <v>0</v>
          </cell>
          <cell r="H326">
            <v>0</v>
          </cell>
          <cell r="I326">
            <v>0</v>
          </cell>
          <cell r="J326">
            <v>0</v>
          </cell>
          <cell r="K326">
            <v>1400</v>
          </cell>
          <cell r="L326">
            <v>5600</v>
          </cell>
          <cell r="M326">
            <v>0</v>
          </cell>
          <cell r="N326">
            <v>0</v>
          </cell>
          <cell r="O326">
            <v>0</v>
          </cell>
          <cell r="P326">
            <v>0</v>
          </cell>
        </row>
        <row r="327">
          <cell r="A327">
            <v>29</v>
          </cell>
          <cell r="B327" t="str">
            <v>FIX. WIRE 1/C STRD. COPPER 600V 200 DEGREE 2.0sq.mm</v>
          </cell>
          <cell r="C327">
            <v>4440</v>
          </cell>
          <cell r="D327" t="str">
            <v>M</v>
          </cell>
          <cell r="E327">
            <v>33</v>
          </cell>
          <cell r="F327">
            <v>146520</v>
          </cell>
          <cell r="G327">
            <v>0</v>
          </cell>
          <cell r="H327">
            <v>0</v>
          </cell>
          <cell r="I327">
            <v>0.05</v>
          </cell>
          <cell r="J327">
            <v>222</v>
          </cell>
          <cell r="K327">
            <v>33</v>
          </cell>
          <cell r="L327">
            <v>146520</v>
          </cell>
          <cell r="M327">
            <v>0</v>
          </cell>
          <cell r="N327">
            <v>0</v>
          </cell>
          <cell r="O327">
            <v>14</v>
          </cell>
          <cell r="P327">
            <v>62160</v>
          </cell>
        </row>
        <row r="328">
          <cell r="A328">
            <v>30</v>
          </cell>
          <cell r="B328" t="str">
            <v>R.S.G CONDUIT W/COUPLING,  3/4"</v>
          </cell>
          <cell r="C328">
            <v>2180</v>
          </cell>
          <cell r="D328" t="str">
            <v>M</v>
          </cell>
          <cell r="E328">
            <v>32</v>
          </cell>
          <cell r="F328">
            <v>69760</v>
          </cell>
          <cell r="G328">
            <v>0</v>
          </cell>
          <cell r="H328">
            <v>0</v>
          </cell>
          <cell r="I328">
            <v>0.47</v>
          </cell>
          <cell r="J328">
            <v>1025</v>
          </cell>
          <cell r="K328">
            <v>32</v>
          </cell>
          <cell r="L328">
            <v>69760</v>
          </cell>
          <cell r="M328">
            <v>0</v>
          </cell>
          <cell r="N328">
            <v>0</v>
          </cell>
          <cell r="O328">
            <v>132</v>
          </cell>
          <cell r="P328">
            <v>287760</v>
          </cell>
        </row>
        <row r="329">
          <cell r="A329">
            <v>31</v>
          </cell>
          <cell r="B329" t="str">
            <v>R.S.G CONDUIT W/COUPLING 1"</v>
          </cell>
          <cell r="C329">
            <v>100</v>
          </cell>
          <cell r="D329" t="str">
            <v>M</v>
          </cell>
          <cell r="E329">
            <v>49</v>
          </cell>
          <cell r="F329">
            <v>4900</v>
          </cell>
          <cell r="G329">
            <v>0</v>
          </cell>
          <cell r="H329">
            <v>0</v>
          </cell>
          <cell r="I329">
            <v>0.54</v>
          </cell>
          <cell r="J329">
            <v>54</v>
          </cell>
          <cell r="K329">
            <v>49</v>
          </cell>
          <cell r="L329">
            <v>4900</v>
          </cell>
          <cell r="M329">
            <v>0</v>
          </cell>
          <cell r="N329">
            <v>0</v>
          </cell>
          <cell r="O329">
            <v>151</v>
          </cell>
          <cell r="P329">
            <v>15100</v>
          </cell>
        </row>
        <row r="330">
          <cell r="A330">
            <v>32</v>
          </cell>
          <cell r="B330" t="str">
            <v>R.S.G CONDUIT W/COUPLING 1-1/2"</v>
          </cell>
          <cell r="C330">
            <v>600</v>
          </cell>
          <cell r="D330" t="str">
            <v>M</v>
          </cell>
          <cell r="E330">
            <v>78</v>
          </cell>
          <cell r="F330">
            <v>46800</v>
          </cell>
          <cell r="G330">
            <v>0</v>
          </cell>
          <cell r="H330">
            <v>0</v>
          </cell>
          <cell r="I330">
            <v>0.76</v>
          </cell>
          <cell r="J330">
            <v>456</v>
          </cell>
          <cell r="K330">
            <v>78</v>
          </cell>
          <cell r="L330">
            <v>46800</v>
          </cell>
          <cell r="M330">
            <v>0</v>
          </cell>
          <cell r="N330">
            <v>0</v>
          </cell>
          <cell r="O330">
            <v>213</v>
          </cell>
          <cell r="P330">
            <v>127800</v>
          </cell>
        </row>
        <row r="331">
          <cell r="A331">
            <v>33</v>
          </cell>
          <cell r="B331" t="str">
            <v>PVC CONDUIT 1-1/2"</v>
          </cell>
          <cell r="C331">
            <v>350</v>
          </cell>
          <cell r="D331" t="str">
            <v>M</v>
          </cell>
          <cell r="E331">
            <v>26</v>
          </cell>
          <cell r="F331">
            <v>9100</v>
          </cell>
          <cell r="G331">
            <v>0</v>
          </cell>
          <cell r="H331">
            <v>0</v>
          </cell>
          <cell r="I331">
            <v>0.26</v>
          </cell>
          <cell r="J331">
            <v>91</v>
          </cell>
          <cell r="K331">
            <v>26</v>
          </cell>
          <cell r="L331">
            <v>9100</v>
          </cell>
          <cell r="M331">
            <v>0</v>
          </cell>
          <cell r="N331">
            <v>0</v>
          </cell>
          <cell r="O331">
            <v>73</v>
          </cell>
          <cell r="P331">
            <v>25550</v>
          </cell>
        </row>
        <row r="332">
          <cell r="A332">
            <v>34</v>
          </cell>
          <cell r="B332" t="str">
            <v>PVC CONDUIT ,  2"</v>
          </cell>
          <cell r="C332">
            <v>10615</v>
          </cell>
          <cell r="D332" t="str">
            <v>M</v>
          </cell>
          <cell r="E332">
            <v>38</v>
          </cell>
          <cell r="F332">
            <v>403370</v>
          </cell>
          <cell r="G332">
            <v>0</v>
          </cell>
          <cell r="H332">
            <v>0</v>
          </cell>
          <cell r="I332">
            <v>0.3</v>
          </cell>
          <cell r="J332">
            <v>3185</v>
          </cell>
          <cell r="K332">
            <v>38</v>
          </cell>
          <cell r="L332">
            <v>403370</v>
          </cell>
          <cell r="M332">
            <v>0</v>
          </cell>
          <cell r="N332">
            <v>0</v>
          </cell>
          <cell r="O332">
            <v>84</v>
          </cell>
          <cell r="P332">
            <v>891660</v>
          </cell>
        </row>
        <row r="333">
          <cell r="A333">
            <v>35</v>
          </cell>
          <cell r="B333" t="str">
            <v>CONDUIT FITTINGS &amp; ACCESSORIES</v>
          </cell>
          <cell r="C333">
            <v>1</v>
          </cell>
          <cell r="D333" t="str">
            <v>LOT</v>
          </cell>
          <cell r="E333">
            <v>242920</v>
          </cell>
          <cell r="F333">
            <v>242920</v>
          </cell>
          <cell r="G333">
            <v>0</v>
          </cell>
          <cell r="H333">
            <v>0</v>
          </cell>
          <cell r="I333">
            <v>460.5</v>
          </cell>
          <cell r="J333">
            <v>461</v>
          </cell>
          <cell r="K333">
            <v>242920</v>
          </cell>
          <cell r="L333">
            <v>242920</v>
          </cell>
          <cell r="M333">
            <v>0</v>
          </cell>
          <cell r="N333">
            <v>0</v>
          </cell>
          <cell r="O333">
            <v>128940</v>
          </cell>
          <cell r="P333">
            <v>128940</v>
          </cell>
        </row>
        <row r="334">
          <cell r="A334">
            <v>36</v>
          </cell>
          <cell r="B334" t="str">
            <v>600V PVC WIRE 3.5 sq.mm</v>
          </cell>
          <cell r="C334">
            <v>3500</v>
          </cell>
          <cell r="D334" t="str">
            <v>M</v>
          </cell>
          <cell r="E334">
            <v>3</v>
          </cell>
          <cell r="F334">
            <v>10500</v>
          </cell>
          <cell r="G334">
            <v>0</v>
          </cell>
          <cell r="H334">
            <v>0</v>
          </cell>
          <cell r="I334">
            <v>4.1000000000000002E-2</v>
          </cell>
          <cell r="J334">
            <v>144</v>
          </cell>
          <cell r="K334">
            <v>3</v>
          </cell>
          <cell r="L334">
            <v>10500</v>
          </cell>
          <cell r="M334">
            <v>0</v>
          </cell>
          <cell r="N334">
            <v>0</v>
          </cell>
          <cell r="O334">
            <v>11</v>
          </cell>
          <cell r="P334">
            <v>38500</v>
          </cell>
        </row>
        <row r="335">
          <cell r="A335">
            <v>37</v>
          </cell>
          <cell r="B335" t="str">
            <v>600V PVC WIRE 5.5sq.mm</v>
          </cell>
          <cell r="C335">
            <v>3240</v>
          </cell>
          <cell r="D335" t="str">
            <v>M</v>
          </cell>
          <cell r="E335">
            <v>4</v>
          </cell>
          <cell r="F335">
            <v>12960</v>
          </cell>
          <cell r="G335">
            <v>0</v>
          </cell>
          <cell r="H335">
            <v>0</v>
          </cell>
          <cell r="I335">
            <v>5.1999999999999998E-2</v>
          </cell>
          <cell r="J335">
            <v>168</v>
          </cell>
          <cell r="K335">
            <v>4</v>
          </cell>
          <cell r="L335">
            <v>12960</v>
          </cell>
          <cell r="M335">
            <v>0</v>
          </cell>
          <cell r="N335">
            <v>0</v>
          </cell>
          <cell r="O335">
            <v>15</v>
          </cell>
          <cell r="P335">
            <v>48600</v>
          </cell>
        </row>
        <row r="336">
          <cell r="A336">
            <v>38</v>
          </cell>
          <cell r="B336" t="str">
            <v>600V XLPE 5/C-38sq.mm</v>
          </cell>
          <cell r="C336">
            <v>10615</v>
          </cell>
          <cell r="D336" t="str">
            <v>M</v>
          </cell>
          <cell r="E336">
            <v>200</v>
          </cell>
          <cell r="F336">
            <v>2123000</v>
          </cell>
          <cell r="G336">
            <v>0</v>
          </cell>
          <cell r="H336">
            <v>0</v>
          </cell>
          <cell r="I336">
            <v>0.31</v>
          </cell>
          <cell r="J336">
            <v>3291</v>
          </cell>
          <cell r="K336">
            <v>200</v>
          </cell>
          <cell r="L336">
            <v>2123000</v>
          </cell>
          <cell r="M336">
            <v>0</v>
          </cell>
          <cell r="N336">
            <v>0</v>
          </cell>
          <cell r="O336">
            <v>87</v>
          </cell>
          <cell r="P336">
            <v>923505</v>
          </cell>
        </row>
        <row r="337">
          <cell r="A337">
            <v>39</v>
          </cell>
          <cell r="B337" t="str">
            <v>600V XLPE 4/C 14 sq.mm</v>
          </cell>
          <cell r="C337">
            <v>500</v>
          </cell>
          <cell r="D337" t="str">
            <v>M</v>
          </cell>
          <cell r="E337">
            <v>61</v>
          </cell>
          <cell r="F337">
            <v>30500</v>
          </cell>
          <cell r="G337">
            <v>0</v>
          </cell>
          <cell r="H337">
            <v>0</v>
          </cell>
          <cell r="I337">
            <v>0.17799999999999999</v>
          </cell>
          <cell r="J337">
            <v>89</v>
          </cell>
          <cell r="K337">
            <v>61</v>
          </cell>
          <cell r="L337">
            <v>30500</v>
          </cell>
          <cell r="M337">
            <v>0</v>
          </cell>
          <cell r="N337">
            <v>0</v>
          </cell>
          <cell r="O337">
            <v>50</v>
          </cell>
          <cell r="P337">
            <v>25000</v>
          </cell>
        </row>
        <row r="338">
          <cell r="A338">
            <v>40</v>
          </cell>
          <cell r="B338" t="str">
            <v>HOT DIPPED GALVALNIZED STEEL U-CHANNEL 41x41x2.0t</v>
          </cell>
          <cell r="C338">
            <v>350</v>
          </cell>
          <cell r="D338" t="str">
            <v>M</v>
          </cell>
          <cell r="E338">
            <v>82</v>
          </cell>
          <cell r="F338">
            <v>28700</v>
          </cell>
          <cell r="G338">
            <v>0</v>
          </cell>
          <cell r="H338">
            <v>0</v>
          </cell>
          <cell r="I338">
            <v>0.40699999999999997</v>
          </cell>
          <cell r="J338">
            <v>142</v>
          </cell>
          <cell r="K338">
            <v>82</v>
          </cell>
          <cell r="L338">
            <v>28700</v>
          </cell>
          <cell r="M338">
            <v>0</v>
          </cell>
          <cell r="N338">
            <v>0</v>
          </cell>
          <cell r="O338">
            <v>114</v>
          </cell>
          <cell r="P338">
            <v>39900</v>
          </cell>
        </row>
        <row r="339">
          <cell r="A339">
            <v>41</v>
          </cell>
          <cell r="B339" t="str">
            <v>EXCAVATION</v>
          </cell>
          <cell r="C339">
            <v>1910</v>
          </cell>
          <cell r="D339" t="str">
            <v>M3</v>
          </cell>
          <cell r="E339" t="str">
            <v>M+L</v>
          </cell>
          <cell r="F339" t="str">
            <v>M+L</v>
          </cell>
          <cell r="G339">
            <v>0</v>
          </cell>
          <cell r="H339">
            <v>0</v>
          </cell>
          <cell r="I339">
            <v>0.2</v>
          </cell>
          <cell r="J339">
            <v>0</v>
          </cell>
          <cell r="K339" t="str">
            <v>M+L</v>
          </cell>
          <cell r="L339" t="str">
            <v>M+L</v>
          </cell>
          <cell r="M339">
            <v>0</v>
          </cell>
          <cell r="N339">
            <v>0</v>
          </cell>
          <cell r="O339">
            <v>60</v>
          </cell>
          <cell r="P339">
            <v>114600</v>
          </cell>
        </row>
        <row r="340">
          <cell r="A340">
            <v>42</v>
          </cell>
          <cell r="B340" t="str">
            <v>BACKFILL</v>
          </cell>
          <cell r="C340">
            <v>1910</v>
          </cell>
          <cell r="D340" t="str">
            <v>M3</v>
          </cell>
          <cell r="E340" t="str">
            <v>M+L</v>
          </cell>
          <cell r="F340" t="str">
            <v>M+L</v>
          </cell>
          <cell r="G340">
            <v>0</v>
          </cell>
          <cell r="H340">
            <v>0</v>
          </cell>
          <cell r="I340">
            <v>0.2</v>
          </cell>
          <cell r="J340">
            <v>0</v>
          </cell>
          <cell r="K340" t="str">
            <v>M+L</v>
          </cell>
          <cell r="L340" t="str">
            <v>M+L</v>
          </cell>
          <cell r="M340">
            <v>0</v>
          </cell>
          <cell r="N340">
            <v>0</v>
          </cell>
          <cell r="O340">
            <v>100</v>
          </cell>
          <cell r="P340">
            <v>191000</v>
          </cell>
        </row>
        <row r="341">
          <cell r="A341">
            <v>43</v>
          </cell>
          <cell r="B341" t="str">
            <v>MISCELLANEOUS MATERIALS</v>
          </cell>
          <cell r="C341">
            <v>1</v>
          </cell>
          <cell r="D341" t="str">
            <v>LOT</v>
          </cell>
          <cell r="E341">
            <v>456514</v>
          </cell>
          <cell r="F341">
            <v>456514</v>
          </cell>
          <cell r="G341">
            <v>0</v>
          </cell>
          <cell r="H341">
            <v>0</v>
          </cell>
          <cell r="I341">
            <v>679.40000000000009</v>
          </cell>
          <cell r="J341">
            <v>679</v>
          </cell>
          <cell r="K341">
            <v>456514</v>
          </cell>
          <cell r="L341">
            <v>456514</v>
          </cell>
          <cell r="M341">
            <v>0</v>
          </cell>
          <cell r="N341">
            <v>0</v>
          </cell>
          <cell r="O341">
            <v>190232</v>
          </cell>
          <cell r="P341">
            <v>190232</v>
          </cell>
        </row>
        <row r="342">
          <cell r="B342" t="str">
            <v>SUB-TOTAL : (C)</v>
          </cell>
          <cell r="C342">
            <v>3</v>
          </cell>
          <cell r="D342">
            <v>11.13</v>
          </cell>
          <cell r="E342">
            <v>1.25</v>
          </cell>
          <cell r="F342">
            <v>9586794</v>
          </cell>
          <cell r="G342">
            <v>0</v>
          </cell>
          <cell r="H342">
            <v>0</v>
          </cell>
          <cell r="I342">
            <v>0.3</v>
          </cell>
          <cell r="J342">
            <v>14267</v>
          </cell>
          <cell r="K342">
            <v>0</v>
          </cell>
          <cell r="L342">
            <v>9586794</v>
          </cell>
          <cell r="M342">
            <v>0</v>
          </cell>
          <cell r="N342">
            <v>0</v>
          </cell>
          <cell r="O342">
            <v>0</v>
          </cell>
          <cell r="P342">
            <v>4303107</v>
          </cell>
        </row>
        <row r="343">
          <cell r="B343">
            <v>160</v>
          </cell>
          <cell r="C343">
            <v>4</v>
          </cell>
          <cell r="D343">
            <v>13.49</v>
          </cell>
          <cell r="E343">
            <v>1.25</v>
          </cell>
          <cell r="H343">
            <v>0</v>
          </cell>
          <cell r="I343">
            <v>0.41</v>
          </cell>
          <cell r="J343">
            <v>0</v>
          </cell>
          <cell r="K343">
            <v>0</v>
          </cell>
          <cell r="L343">
            <v>0</v>
          </cell>
          <cell r="M343">
            <v>0</v>
          </cell>
          <cell r="N343">
            <v>0</v>
          </cell>
          <cell r="O343">
            <v>0</v>
          </cell>
          <cell r="P343">
            <v>4</v>
          </cell>
        </row>
        <row r="344">
          <cell r="B344">
            <v>160</v>
          </cell>
          <cell r="C344">
            <v>5</v>
          </cell>
          <cell r="D344">
            <v>15.88</v>
          </cell>
          <cell r="E344">
            <v>1.5</v>
          </cell>
          <cell r="F344">
            <v>0</v>
          </cell>
          <cell r="G344">
            <v>0</v>
          </cell>
          <cell r="H344">
            <v>0</v>
          </cell>
          <cell r="I344">
            <v>0.51</v>
          </cell>
          <cell r="J344">
            <v>0</v>
          </cell>
          <cell r="K344">
            <v>0</v>
          </cell>
          <cell r="L344">
            <v>0</v>
          </cell>
          <cell r="M344">
            <v>0</v>
          </cell>
          <cell r="N344">
            <v>0</v>
          </cell>
          <cell r="O344">
            <v>0</v>
          </cell>
          <cell r="P344">
            <v>0</v>
          </cell>
        </row>
        <row r="345">
          <cell r="A345" t="str">
            <v xml:space="preserve">  D.</v>
          </cell>
          <cell r="B345" t="str">
            <v>GROUNDING  SYSTEM</v>
          </cell>
          <cell r="C345">
            <v>6</v>
          </cell>
          <cell r="D345">
            <v>18.260000000000002</v>
          </cell>
          <cell r="E345">
            <v>1.5</v>
          </cell>
          <cell r="F345">
            <v>0</v>
          </cell>
          <cell r="G345">
            <v>0</v>
          </cell>
          <cell r="H345">
            <v>0</v>
          </cell>
          <cell r="I345">
            <v>0.61</v>
          </cell>
          <cell r="J345">
            <v>0</v>
          </cell>
          <cell r="K345">
            <v>0</v>
          </cell>
          <cell r="L345">
            <v>0</v>
          </cell>
          <cell r="M345">
            <v>0</v>
          </cell>
          <cell r="N345">
            <v>0</v>
          </cell>
          <cell r="O345">
            <v>0</v>
          </cell>
          <cell r="P345">
            <v>0</v>
          </cell>
        </row>
        <row r="346">
          <cell r="A346">
            <v>1</v>
          </cell>
          <cell r="B346" t="str">
            <v xml:space="preserve"> GROUND WIRE, BARE CONDUCTOR 60 sq.mm</v>
          </cell>
          <cell r="C346">
            <v>8000</v>
          </cell>
          <cell r="D346" t="str">
            <v>M</v>
          </cell>
          <cell r="E346">
            <v>47</v>
          </cell>
          <cell r="F346">
            <v>376000</v>
          </cell>
          <cell r="G346">
            <v>0</v>
          </cell>
          <cell r="H346">
            <v>0</v>
          </cell>
          <cell r="I346">
            <v>0.14099999999999999</v>
          </cell>
          <cell r="J346">
            <v>1128</v>
          </cell>
          <cell r="K346">
            <v>47</v>
          </cell>
          <cell r="L346">
            <v>376000</v>
          </cell>
          <cell r="M346">
            <v>0</v>
          </cell>
          <cell r="N346">
            <v>0</v>
          </cell>
          <cell r="O346">
            <v>39</v>
          </cell>
          <cell r="P346">
            <v>312000</v>
          </cell>
        </row>
        <row r="347">
          <cell r="A347">
            <v>2</v>
          </cell>
          <cell r="B347" t="str">
            <v xml:space="preserve"> DITTO, BUT38 sq.mm</v>
          </cell>
          <cell r="C347">
            <v>620</v>
          </cell>
          <cell r="D347" t="str">
            <v>M</v>
          </cell>
          <cell r="E347">
            <v>32</v>
          </cell>
          <cell r="F347">
            <v>19840</v>
          </cell>
          <cell r="G347">
            <v>0</v>
          </cell>
          <cell r="H347">
            <v>0</v>
          </cell>
          <cell r="I347">
            <v>0.11700000000000001</v>
          </cell>
          <cell r="J347">
            <v>73</v>
          </cell>
          <cell r="K347">
            <v>32</v>
          </cell>
          <cell r="L347">
            <v>19840</v>
          </cell>
          <cell r="M347">
            <v>0</v>
          </cell>
          <cell r="N347">
            <v>0</v>
          </cell>
          <cell r="O347">
            <v>33</v>
          </cell>
          <cell r="P347">
            <v>20460</v>
          </cell>
        </row>
        <row r="348">
          <cell r="A348">
            <v>3</v>
          </cell>
          <cell r="B348" t="str">
            <v xml:space="preserve"> GROUND ROD, 3/4" x 10 FT</v>
          </cell>
          <cell r="C348">
            <v>208</v>
          </cell>
          <cell r="D348" t="str">
            <v>PCS</v>
          </cell>
          <cell r="E348">
            <v>350</v>
          </cell>
          <cell r="F348">
            <v>72800</v>
          </cell>
          <cell r="G348">
            <v>0</v>
          </cell>
          <cell r="H348">
            <v>0</v>
          </cell>
          <cell r="I348">
            <v>5</v>
          </cell>
          <cell r="J348">
            <v>1040</v>
          </cell>
          <cell r="K348">
            <v>350</v>
          </cell>
          <cell r="L348">
            <v>72800</v>
          </cell>
          <cell r="M348">
            <v>0</v>
          </cell>
          <cell r="N348">
            <v>0</v>
          </cell>
          <cell r="O348">
            <v>1400</v>
          </cell>
          <cell r="P348">
            <v>291200</v>
          </cell>
        </row>
        <row r="349">
          <cell r="A349">
            <v>4</v>
          </cell>
          <cell r="B349" t="str">
            <v xml:space="preserve"> CADWELD GROUND POWDER CARTRIDGE SIZE 45</v>
          </cell>
          <cell r="C349">
            <v>170</v>
          </cell>
          <cell r="D349" t="str">
            <v>PCS</v>
          </cell>
          <cell r="E349">
            <v>45</v>
          </cell>
          <cell r="F349">
            <v>7650</v>
          </cell>
          <cell r="G349">
            <v>0</v>
          </cell>
          <cell r="H349">
            <v>0</v>
          </cell>
          <cell r="I349">
            <v>0.5</v>
          </cell>
          <cell r="J349">
            <v>85</v>
          </cell>
          <cell r="K349">
            <v>45</v>
          </cell>
          <cell r="L349">
            <v>7650</v>
          </cell>
          <cell r="M349">
            <v>0</v>
          </cell>
          <cell r="N349">
            <v>0</v>
          </cell>
          <cell r="O349">
            <v>140</v>
          </cell>
          <cell r="P349">
            <v>23800</v>
          </cell>
        </row>
        <row r="350">
          <cell r="A350">
            <v>5</v>
          </cell>
          <cell r="B350" t="str">
            <v xml:space="preserve"> CADWELD GROUND POWDER CARTRIDGE SIZE 90</v>
          </cell>
          <cell r="C350">
            <v>93</v>
          </cell>
          <cell r="D350" t="str">
            <v>PCS</v>
          </cell>
          <cell r="E350">
            <v>90</v>
          </cell>
          <cell r="F350">
            <v>8370</v>
          </cell>
          <cell r="G350">
            <v>0</v>
          </cell>
          <cell r="H350">
            <v>0</v>
          </cell>
          <cell r="I350">
            <v>0.5</v>
          </cell>
          <cell r="J350">
            <v>47</v>
          </cell>
          <cell r="K350">
            <v>90</v>
          </cell>
          <cell r="L350">
            <v>8370</v>
          </cell>
          <cell r="M350">
            <v>0</v>
          </cell>
          <cell r="N350">
            <v>0</v>
          </cell>
          <cell r="O350">
            <v>140</v>
          </cell>
          <cell r="P350">
            <v>13020</v>
          </cell>
        </row>
        <row r="351">
          <cell r="A351">
            <v>6</v>
          </cell>
          <cell r="B351" t="str">
            <v xml:space="preserve"> CADWELD GROUND POWDER CARTRIDGE SIZE 115</v>
          </cell>
          <cell r="C351">
            <v>159</v>
          </cell>
          <cell r="D351" t="str">
            <v>PCS</v>
          </cell>
          <cell r="E351">
            <v>115</v>
          </cell>
          <cell r="F351">
            <v>18285</v>
          </cell>
          <cell r="G351">
            <v>0</v>
          </cell>
          <cell r="H351">
            <v>0</v>
          </cell>
          <cell r="I351">
            <v>0.5</v>
          </cell>
          <cell r="J351">
            <v>80</v>
          </cell>
          <cell r="K351">
            <v>115</v>
          </cell>
          <cell r="L351">
            <v>18285</v>
          </cell>
          <cell r="M351">
            <v>0</v>
          </cell>
          <cell r="N351">
            <v>0</v>
          </cell>
          <cell r="O351">
            <v>140</v>
          </cell>
          <cell r="P351">
            <v>22260</v>
          </cell>
        </row>
        <row r="352">
          <cell r="A352">
            <v>7</v>
          </cell>
          <cell r="B352" t="str">
            <v xml:space="preserve"> CADWELD MOLD, FOR CABLE TO GROUND ROD</v>
          </cell>
          <cell r="C352">
            <v>10</v>
          </cell>
          <cell r="D352" t="str">
            <v>PCS</v>
          </cell>
          <cell r="E352">
            <v>1250</v>
          </cell>
          <cell r="F352">
            <v>12500</v>
          </cell>
          <cell r="G352">
            <v>0</v>
          </cell>
          <cell r="H352">
            <v>0</v>
          </cell>
          <cell r="I352">
            <v>2.0299999999999998</v>
          </cell>
          <cell r="J352">
            <v>0</v>
          </cell>
          <cell r="K352">
            <v>1250</v>
          </cell>
          <cell r="L352">
            <v>12500</v>
          </cell>
          <cell r="M352">
            <v>0</v>
          </cell>
          <cell r="N352">
            <v>0</v>
          </cell>
          <cell r="O352">
            <v>0</v>
          </cell>
          <cell r="P352">
            <v>0</v>
          </cell>
        </row>
        <row r="353">
          <cell r="B353" t="str">
            <v xml:space="preserve"> CADWELD GTC-182G</v>
          </cell>
          <cell r="C353">
            <v>22</v>
          </cell>
          <cell r="D353">
            <v>53.98</v>
          </cell>
          <cell r="E353" t="str">
            <v>N</v>
          </cell>
          <cell r="F353">
            <v>0</v>
          </cell>
          <cell r="G353">
            <v>0</v>
          </cell>
          <cell r="H353">
            <v>0</v>
          </cell>
          <cell r="I353">
            <v>2.23</v>
          </cell>
          <cell r="J353">
            <v>0</v>
          </cell>
          <cell r="K353">
            <v>0</v>
          </cell>
          <cell r="L353">
            <v>0</v>
          </cell>
          <cell r="M353">
            <v>0</v>
          </cell>
          <cell r="N353">
            <v>0</v>
          </cell>
          <cell r="O353">
            <v>0</v>
          </cell>
          <cell r="P353">
            <v>0</v>
          </cell>
        </row>
        <row r="354">
          <cell r="A354">
            <v>8</v>
          </cell>
          <cell r="B354" t="str">
            <v xml:space="preserve"> CADWELD MOLD, FOR CABLE TO CABLE</v>
          </cell>
          <cell r="C354">
            <v>5</v>
          </cell>
          <cell r="D354" t="str">
            <v>PCS</v>
          </cell>
          <cell r="E354">
            <v>1250</v>
          </cell>
          <cell r="F354">
            <v>6250</v>
          </cell>
          <cell r="G354">
            <v>0</v>
          </cell>
          <cell r="H354">
            <v>0</v>
          </cell>
          <cell r="I354">
            <v>2.4300000000000002</v>
          </cell>
          <cell r="J354">
            <v>0</v>
          </cell>
          <cell r="K354">
            <v>1250</v>
          </cell>
          <cell r="L354">
            <v>6250</v>
          </cell>
          <cell r="M354">
            <v>0</v>
          </cell>
          <cell r="N354">
            <v>0</v>
          </cell>
          <cell r="O354">
            <v>0</v>
          </cell>
          <cell r="P354">
            <v>0</v>
          </cell>
        </row>
        <row r="355">
          <cell r="A355">
            <v>11</v>
          </cell>
          <cell r="B355" t="str">
            <v xml:space="preserve"> CADWELD TAC-2G2G</v>
          </cell>
          <cell r="C355">
            <v>25</v>
          </cell>
          <cell r="D355" t="str">
            <v>SET</v>
          </cell>
          <cell r="E355">
            <v>3500</v>
          </cell>
          <cell r="F355">
            <v>0</v>
          </cell>
          <cell r="G355">
            <v>0</v>
          </cell>
          <cell r="H355">
            <v>0</v>
          </cell>
          <cell r="I355">
            <v>7.0000000000000007E-2</v>
          </cell>
          <cell r="J355">
            <v>0</v>
          </cell>
          <cell r="K355">
            <v>0</v>
          </cell>
          <cell r="L355">
            <v>0</v>
          </cell>
          <cell r="M355">
            <v>0</v>
          </cell>
          <cell r="N355">
            <v>0</v>
          </cell>
          <cell r="O355">
            <v>0</v>
          </cell>
          <cell r="P355">
            <v>0</v>
          </cell>
        </row>
        <row r="356">
          <cell r="A356">
            <v>9</v>
          </cell>
          <cell r="B356" t="str">
            <v xml:space="preserve"> DITTO, BUT CADWELD TAC-2G1V</v>
          </cell>
          <cell r="C356">
            <v>10</v>
          </cell>
          <cell r="D356" t="str">
            <v>PCS</v>
          </cell>
          <cell r="E356">
            <v>1250</v>
          </cell>
          <cell r="F356">
            <v>12500</v>
          </cell>
          <cell r="G356">
            <v>0</v>
          </cell>
          <cell r="H356">
            <v>0</v>
          </cell>
          <cell r="I356">
            <v>7.0000000000000007E-2</v>
          </cell>
          <cell r="J356">
            <v>0</v>
          </cell>
          <cell r="K356">
            <v>1250</v>
          </cell>
          <cell r="L356">
            <v>12500</v>
          </cell>
          <cell r="M356">
            <v>0</v>
          </cell>
          <cell r="N356">
            <v>0</v>
          </cell>
          <cell r="O356">
            <v>0</v>
          </cell>
          <cell r="P356">
            <v>0</v>
          </cell>
        </row>
        <row r="357">
          <cell r="A357">
            <v>10</v>
          </cell>
          <cell r="B357" t="str">
            <v xml:space="preserve"> GROUND CONNECTOR FOR CABLE TO ROD OR PIPE</v>
          </cell>
          <cell r="C357">
            <v>50</v>
          </cell>
          <cell r="D357" t="str">
            <v>PCS</v>
          </cell>
          <cell r="E357">
            <v>650</v>
          </cell>
          <cell r="F357">
            <v>32500</v>
          </cell>
          <cell r="G357">
            <v>0</v>
          </cell>
          <cell r="H357">
            <v>0</v>
          </cell>
          <cell r="I357">
            <v>1</v>
          </cell>
          <cell r="J357">
            <v>50</v>
          </cell>
          <cell r="K357">
            <v>650</v>
          </cell>
          <cell r="L357">
            <v>32500</v>
          </cell>
          <cell r="M357">
            <v>0</v>
          </cell>
          <cell r="N357">
            <v>0</v>
          </cell>
          <cell r="O357">
            <v>280</v>
          </cell>
          <cell r="P357">
            <v>14000</v>
          </cell>
        </row>
        <row r="358">
          <cell r="B358" t="str">
            <v xml:space="preserve"> BURNDY GK-6429</v>
          </cell>
          <cell r="C358">
            <v>0.25</v>
          </cell>
          <cell r="D358">
            <v>2.2400000000000002</v>
          </cell>
          <cell r="E358">
            <v>1</v>
          </cell>
          <cell r="F358">
            <v>0</v>
          </cell>
          <cell r="G358">
            <v>0</v>
          </cell>
          <cell r="H358">
            <v>0</v>
          </cell>
          <cell r="I358">
            <v>7.0000000000000007E-2</v>
          </cell>
          <cell r="J358">
            <v>0</v>
          </cell>
          <cell r="K358">
            <v>0</v>
          </cell>
          <cell r="L358">
            <v>0</v>
          </cell>
          <cell r="M358">
            <v>0</v>
          </cell>
          <cell r="N358">
            <v>0</v>
          </cell>
          <cell r="O358">
            <v>0</v>
          </cell>
          <cell r="P358">
            <v>0</v>
          </cell>
        </row>
        <row r="359">
          <cell r="A359">
            <v>11</v>
          </cell>
          <cell r="B359" t="str">
            <v xml:space="preserve"> GROUND TERMINAL BOX, 450MMx300MMx150MMx1.6t WITH</v>
          </cell>
          <cell r="C359">
            <v>25</v>
          </cell>
          <cell r="D359" t="str">
            <v>SET</v>
          </cell>
          <cell r="E359">
            <v>3500</v>
          </cell>
          <cell r="F359">
            <v>87500</v>
          </cell>
          <cell r="G359">
            <v>0</v>
          </cell>
          <cell r="H359">
            <v>0</v>
          </cell>
          <cell r="I359">
            <v>6</v>
          </cell>
          <cell r="J359">
            <v>150</v>
          </cell>
          <cell r="K359">
            <v>3500</v>
          </cell>
          <cell r="L359">
            <v>87500</v>
          </cell>
          <cell r="M359">
            <v>0</v>
          </cell>
          <cell r="N359">
            <v>0</v>
          </cell>
          <cell r="O359">
            <v>1680</v>
          </cell>
          <cell r="P359">
            <v>42000</v>
          </cell>
        </row>
        <row r="360">
          <cell r="B360" t="str">
            <v>GROUNDING BUS 300Mx50MMx6t</v>
          </cell>
          <cell r="C360">
            <v>0.25</v>
          </cell>
          <cell r="D360">
            <v>2.2400000000000002</v>
          </cell>
          <cell r="E360">
            <v>1</v>
          </cell>
          <cell r="F360">
            <v>0</v>
          </cell>
          <cell r="G360">
            <v>0</v>
          </cell>
          <cell r="H360">
            <v>0</v>
          </cell>
          <cell r="I360">
            <v>7.0000000000000007E-2</v>
          </cell>
          <cell r="J360">
            <v>0</v>
          </cell>
          <cell r="K360">
            <v>0</v>
          </cell>
          <cell r="L360">
            <v>0</v>
          </cell>
          <cell r="M360">
            <v>0</v>
          </cell>
          <cell r="N360">
            <v>0</v>
          </cell>
          <cell r="O360">
            <v>0</v>
          </cell>
          <cell r="P360">
            <v>0</v>
          </cell>
        </row>
        <row r="361">
          <cell r="A361">
            <v>12</v>
          </cell>
          <cell r="B361" t="str">
            <v xml:space="preserve"> CABLE LUG, COPPER FOR 60 sq.mm</v>
          </cell>
          <cell r="C361">
            <v>92</v>
          </cell>
          <cell r="D361" t="str">
            <v>PCS</v>
          </cell>
          <cell r="E361">
            <v>60</v>
          </cell>
          <cell r="F361">
            <v>5520</v>
          </cell>
          <cell r="G361">
            <v>0</v>
          </cell>
          <cell r="H361">
            <v>0</v>
          </cell>
          <cell r="I361">
            <v>0.5</v>
          </cell>
          <cell r="J361">
            <v>46</v>
          </cell>
          <cell r="K361">
            <v>60</v>
          </cell>
          <cell r="L361">
            <v>5520</v>
          </cell>
          <cell r="M361">
            <v>0</v>
          </cell>
          <cell r="N361">
            <v>0</v>
          </cell>
          <cell r="O361">
            <v>140</v>
          </cell>
          <cell r="P361">
            <v>12880</v>
          </cell>
        </row>
        <row r="362">
          <cell r="A362">
            <v>13</v>
          </cell>
          <cell r="B362" t="str">
            <v xml:space="preserve"> DITTO, BUT FOR 38 sq.mm</v>
          </cell>
          <cell r="C362">
            <v>169</v>
          </cell>
          <cell r="D362" t="str">
            <v>PCS</v>
          </cell>
          <cell r="E362">
            <v>38</v>
          </cell>
          <cell r="F362">
            <v>6422</v>
          </cell>
          <cell r="G362">
            <v>0</v>
          </cell>
          <cell r="H362">
            <v>0</v>
          </cell>
          <cell r="I362">
            <v>0.5</v>
          </cell>
          <cell r="J362">
            <v>85</v>
          </cell>
          <cell r="K362">
            <v>38</v>
          </cell>
          <cell r="L362">
            <v>6422</v>
          </cell>
          <cell r="M362">
            <v>0</v>
          </cell>
          <cell r="N362">
            <v>0</v>
          </cell>
          <cell r="O362">
            <v>140</v>
          </cell>
          <cell r="P362">
            <v>23660</v>
          </cell>
        </row>
        <row r="363">
          <cell r="A363">
            <v>14</v>
          </cell>
          <cell r="B363" t="str">
            <v xml:space="preserve"> CONCRETE PIPE WITH COVER 12" DIA. 2 FT LG</v>
          </cell>
          <cell r="C363">
            <v>50</v>
          </cell>
          <cell r="D363" t="str">
            <v>PCS</v>
          </cell>
          <cell r="E363">
            <v>2800</v>
          </cell>
          <cell r="F363">
            <v>140000</v>
          </cell>
          <cell r="G363">
            <v>0</v>
          </cell>
          <cell r="H363">
            <v>0</v>
          </cell>
          <cell r="I363">
            <v>3</v>
          </cell>
          <cell r="J363">
            <v>150</v>
          </cell>
          <cell r="K363">
            <v>2800</v>
          </cell>
          <cell r="L363">
            <v>140000</v>
          </cell>
          <cell r="M363">
            <v>0</v>
          </cell>
          <cell r="N363">
            <v>0</v>
          </cell>
          <cell r="O363">
            <v>840</v>
          </cell>
          <cell r="P363">
            <v>42000</v>
          </cell>
        </row>
        <row r="364">
          <cell r="A364">
            <v>15</v>
          </cell>
          <cell r="B364" t="str">
            <v xml:space="preserve"> STEEL PLATE, SS41, 1829x6401x6t</v>
          </cell>
          <cell r="C364">
            <v>1</v>
          </cell>
          <cell r="D364" t="str">
            <v>PCS</v>
          </cell>
          <cell r="E364">
            <v>10000</v>
          </cell>
          <cell r="F364">
            <v>10000</v>
          </cell>
          <cell r="G364">
            <v>0</v>
          </cell>
          <cell r="H364">
            <v>0</v>
          </cell>
          <cell r="I364">
            <v>20</v>
          </cell>
          <cell r="J364">
            <v>20</v>
          </cell>
          <cell r="K364">
            <v>10000</v>
          </cell>
          <cell r="L364">
            <v>10000</v>
          </cell>
          <cell r="M364">
            <v>0</v>
          </cell>
          <cell r="N364">
            <v>0</v>
          </cell>
          <cell r="O364">
            <v>5600</v>
          </cell>
          <cell r="P364">
            <v>5600</v>
          </cell>
        </row>
        <row r="365">
          <cell r="A365">
            <v>16</v>
          </cell>
          <cell r="B365" t="str">
            <v xml:space="preserve"> CONDUIT CLAMP, ONE-HOLE 3/4"</v>
          </cell>
          <cell r="C365">
            <v>265</v>
          </cell>
          <cell r="D365" t="str">
            <v>PCS</v>
          </cell>
          <cell r="E365">
            <v>4</v>
          </cell>
          <cell r="F365">
            <v>1060</v>
          </cell>
          <cell r="G365">
            <v>0</v>
          </cell>
          <cell r="H365">
            <v>0</v>
          </cell>
          <cell r="I365">
            <v>0.5</v>
          </cell>
          <cell r="J365">
            <v>133</v>
          </cell>
          <cell r="K365">
            <v>4</v>
          </cell>
          <cell r="L365">
            <v>1060</v>
          </cell>
          <cell r="M365">
            <v>0</v>
          </cell>
          <cell r="N365">
            <v>0</v>
          </cell>
          <cell r="O365">
            <v>140</v>
          </cell>
          <cell r="P365">
            <v>37100</v>
          </cell>
        </row>
        <row r="366">
          <cell r="A366">
            <v>17</v>
          </cell>
          <cell r="B366" t="str">
            <v xml:space="preserve"> PVC CONDUIT, SCHEDULE B, CNS1302  3/4"</v>
          </cell>
          <cell r="C366">
            <v>265</v>
          </cell>
          <cell r="D366" t="str">
            <v>M</v>
          </cell>
          <cell r="E366">
            <v>12</v>
          </cell>
          <cell r="F366">
            <v>3180</v>
          </cell>
          <cell r="G366">
            <v>0</v>
          </cell>
          <cell r="H366">
            <v>0</v>
          </cell>
          <cell r="I366">
            <v>0.28000000000000003</v>
          </cell>
          <cell r="J366">
            <v>74</v>
          </cell>
          <cell r="K366">
            <v>12</v>
          </cell>
          <cell r="L366">
            <v>3180</v>
          </cell>
          <cell r="M366">
            <v>0</v>
          </cell>
          <cell r="N366">
            <v>0</v>
          </cell>
          <cell r="O366">
            <v>78</v>
          </cell>
          <cell r="P366">
            <v>20670</v>
          </cell>
        </row>
        <row r="367">
          <cell r="A367">
            <v>18</v>
          </cell>
          <cell r="B367" t="str">
            <v xml:space="preserve"> EXCAVATION</v>
          </cell>
          <cell r="C367">
            <v>1550</v>
          </cell>
          <cell r="D367" t="str">
            <v>M3</v>
          </cell>
          <cell r="E367" t="str">
            <v>M+L</v>
          </cell>
          <cell r="F367" t="str">
            <v>M+L</v>
          </cell>
          <cell r="G367">
            <v>0</v>
          </cell>
          <cell r="H367">
            <v>0</v>
          </cell>
          <cell r="I367">
            <v>7.0000000000000007E-2</v>
          </cell>
          <cell r="J367">
            <v>0</v>
          </cell>
          <cell r="K367" t="str">
            <v>M+L</v>
          </cell>
          <cell r="L367" t="str">
            <v>M+L</v>
          </cell>
          <cell r="M367">
            <v>0</v>
          </cell>
          <cell r="N367">
            <v>0</v>
          </cell>
          <cell r="O367">
            <v>72</v>
          </cell>
          <cell r="P367">
            <v>111600</v>
          </cell>
        </row>
        <row r="368">
          <cell r="A368">
            <v>19</v>
          </cell>
          <cell r="B368" t="str">
            <v xml:space="preserve"> BACKFILL</v>
          </cell>
          <cell r="C368">
            <v>1550</v>
          </cell>
          <cell r="D368" t="str">
            <v>M3</v>
          </cell>
          <cell r="E368" t="str">
            <v>M+L</v>
          </cell>
          <cell r="F368" t="str">
            <v>M+L</v>
          </cell>
          <cell r="G368">
            <v>0</v>
          </cell>
          <cell r="H368">
            <v>0</v>
          </cell>
          <cell r="I368">
            <v>7.0000000000000007E-2</v>
          </cell>
          <cell r="J368">
            <v>0</v>
          </cell>
          <cell r="K368" t="str">
            <v>M+L</v>
          </cell>
          <cell r="L368" t="str">
            <v>M+L</v>
          </cell>
          <cell r="M368">
            <v>0</v>
          </cell>
          <cell r="N368">
            <v>0</v>
          </cell>
          <cell r="O368">
            <v>120</v>
          </cell>
          <cell r="P368">
            <v>186000</v>
          </cell>
        </row>
        <row r="369">
          <cell r="A369">
            <v>20</v>
          </cell>
          <cell r="B369" t="str">
            <v xml:space="preserve"> MISCELLANEOUS MATERIALS</v>
          </cell>
          <cell r="C369">
            <v>1</v>
          </cell>
          <cell r="D369" t="str">
            <v>LOT</v>
          </cell>
          <cell r="E369">
            <v>82037.700000000012</v>
          </cell>
          <cell r="F369">
            <v>82038</v>
          </cell>
          <cell r="G369">
            <v>0</v>
          </cell>
          <cell r="H369">
            <v>0</v>
          </cell>
          <cell r="I369">
            <v>316.10000000000002</v>
          </cell>
          <cell r="J369">
            <v>316</v>
          </cell>
          <cell r="K369">
            <v>82038</v>
          </cell>
          <cell r="L369">
            <v>82038</v>
          </cell>
          <cell r="M369">
            <v>0</v>
          </cell>
          <cell r="N369">
            <v>0</v>
          </cell>
          <cell r="O369">
            <v>88508</v>
          </cell>
          <cell r="P369">
            <v>88508</v>
          </cell>
        </row>
        <row r="370">
          <cell r="B370" t="str">
            <v>SUB-TOTAL : (D)</v>
          </cell>
          <cell r="C370">
            <v>1</v>
          </cell>
          <cell r="D370">
            <v>3.38</v>
          </cell>
          <cell r="E370">
            <v>1</v>
          </cell>
          <cell r="F370">
            <v>902415</v>
          </cell>
          <cell r="G370">
            <v>0</v>
          </cell>
          <cell r="H370">
            <v>0</v>
          </cell>
          <cell r="I370">
            <v>0.12</v>
          </cell>
          <cell r="J370">
            <v>3477</v>
          </cell>
          <cell r="K370">
            <v>0</v>
          </cell>
          <cell r="L370">
            <v>902415</v>
          </cell>
          <cell r="M370">
            <v>0</v>
          </cell>
          <cell r="N370">
            <v>0</v>
          </cell>
          <cell r="O370">
            <v>0</v>
          </cell>
          <cell r="P370">
            <v>1266758</v>
          </cell>
        </row>
        <row r="371">
          <cell r="B371" t="str">
            <v>STD</v>
          </cell>
          <cell r="C371">
            <v>1</v>
          </cell>
          <cell r="D371">
            <v>3.38</v>
          </cell>
          <cell r="E371">
            <v>1</v>
          </cell>
          <cell r="F371">
            <v>0</v>
          </cell>
          <cell r="G371">
            <v>0</v>
          </cell>
          <cell r="H371">
            <v>0</v>
          </cell>
          <cell r="I371">
            <v>0.12</v>
          </cell>
          <cell r="J371">
            <v>0</v>
          </cell>
          <cell r="K371">
            <v>0</v>
          </cell>
          <cell r="L371">
            <v>0</v>
          </cell>
          <cell r="M371">
            <v>0</v>
          </cell>
          <cell r="N371">
            <v>0</v>
          </cell>
          <cell r="O371">
            <v>0</v>
          </cell>
          <cell r="P371">
            <v>0</v>
          </cell>
        </row>
        <row r="372">
          <cell r="B372" t="str">
            <v>STD</v>
          </cell>
          <cell r="C372">
            <v>1</v>
          </cell>
          <cell r="D372">
            <v>3.38</v>
          </cell>
          <cell r="E372">
            <v>1</v>
          </cell>
          <cell r="F372">
            <v>0</v>
          </cell>
          <cell r="G372">
            <v>0</v>
          </cell>
          <cell r="H372">
            <v>0</v>
          </cell>
          <cell r="I372">
            <v>0.12</v>
          </cell>
          <cell r="J372">
            <v>0</v>
          </cell>
          <cell r="K372">
            <v>0</v>
          </cell>
          <cell r="L372">
            <v>0</v>
          </cell>
          <cell r="M372">
            <v>0</v>
          </cell>
          <cell r="N372">
            <v>0</v>
          </cell>
          <cell r="O372">
            <v>0</v>
          </cell>
          <cell r="P372">
            <v>0</v>
          </cell>
        </row>
        <row r="373">
          <cell r="B373" t="str">
            <v>STD</v>
          </cell>
          <cell r="C373">
            <v>1.25</v>
          </cell>
          <cell r="D373" t="str">
            <v/>
          </cell>
          <cell r="E373">
            <v>1</v>
          </cell>
          <cell r="F373">
            <v>0</v>
          </cell>
          <cell r="G373">
            <v>0</v>
          </cell>
          <cell r="H373">
            <v>0</v>
          </cell>
          <cell r="I373">
            <v>0.15</v>
          </cell>
          <cell r="J373">
            <v>0</v>
          </cell>
          <cell r="K373">
            <v>0</v>
          </cell>
          <cell r="L373">
            <v>0</v>
          </cell>
          <cell r="M373">
            <v>0</v>
          </cell>
          <cell r="N373">
            <v>0</v>
          </cell>
          <cell r="O373">
            <v>0</v>
          </cell>
          <cell r="P373">
            <v>0</v>
          </cell>
        </row>
        <row r="374">
          <cell r="A374" t="str">
            <v>E.</v>
          </cell>
          <cell r="B374" t="str">
            <v>TELEPHONE SYSTEM(全廠區建築物間之管線)</v>
          </cell>
          <cell r="C374">
            <v>1.25</v>
          </cell>
          <cell r="D374">
            <v>3.56</v>
          </cell>
          <cell r="E374">
            <v>1</v>
          </cell>
          <cell r="F374">
            <v>0</v>
          </cell>
          <cell r="G374">
            <v>0</v>
          </cell>
          <cell r="H374">
            <v>0</v>
          </cell>
          <cell r="I374">
            <v>0.15</v>
          </cell>
          <cell r="J374">
            <v>0</v>
          </cell>
          <cell r="K374">
            <v>0</v>
          </cell>
          <cell r="L374">
            <v>0</v>
          </cell>
          <cell r="M374">
            <v>0</v>
          </cell>
          <cell r="N374">
            <v>0</v>
          </cell>
          <cell r="O374">
            <v>0</v>
          </cell>
          <cell r="P374">
            <v>0</v>
          </cell>
        </row>
        <row r="375">
          <cell r="A375">
            <v>1</v>
          </cell>
          <cell r="B375" t="str">
            <v>PABX , W/100 EXTENSION , 10 TRUNK LINE</v>
          </cell>
          <cell r="C375">
            <v>1</v>
          </cell>
          <cell r="D375" t="str">
            <v>SET</v>
          </cell>
          <cell r="E375">
            <v>380000</v>
          </cell>
          <cell r="F375">
            <v>380000</v>
          </cell>
          <cell r="G375">
            <v>0</v>
          </cell>
          <cell r="H375">
            <v>0</v>
          </cell>
          <cell r="I375">
            <v>40</v>
          </cell>
          <cell r="J375">
            <v>40</v>
          </cell>
          <cell r="K375">
            <v>380000</v>
          </cell>
          <cell r="L375">
            <v>380000</v>
          </cell>
          <cell r="M375">
            <v>0</v>
          </cell>
          <cell r="N375">
            <v>0</v>
          </cell>
          <cell r="O375">
            <v>11200</v>
          </cell>
          <cell r="P375">
            <v>11200</v>
          </cell>
        </row>
        <row r="376">
          <cell r="A376">
            <v>2</v>
          </cell>
          <cell r="B376" t="str">
            <v xml:space="preserve"> TELEPHONE CABLE, SOLID COPPER PVBC INSU. 5 PAIRS</v>
          </cell>
          <cell r="C376">
            <v>1300</v>
          </cell>
          <cell r="D376" t="str">
            <v>M</v>
          </cell>
          <cell r="E376">
            <v>14</v>
          </cell>
          <cell r="F376">
            <v>18200</v>
          </cell>
          <cell r="G376">
            <v>0</v>
          </cell>
          <cell r="H376">
            <v>0</v>
          </cell>
          <cell r="I376">
            <v>8.5999999999999993E-2</v>
          </cell>
          <cell r="J376">
            <v>112</v>
          </cell>
          <cell r="K376">
            <v>14</v>
          </cell>
          <cell r="L376">
            <v>18200</v>
          </cell>
          <cell r="M376">
            <v>0</v>
          </cell>
          <cell r="N376">
            <v>0</v>
          </cell>
          <cell r="O376">
            <v>24</v>
          </cell>
          <cell r="P376">
            <v>31200</v>
          </cell>
        </row>
        <row r="377">
          <cell r="A377">
            <v>3</v>
          </cell>
          <cell r="B377" t="str">
            <v xml:space="preserve"> DITTO, BUT 10 PAIRS</v>
          </cell>
          <cell r="C377">
            <v>250</v>
          </cell>
          <cell r="D377" t="str">
            <v>M</v>
          </cell>
          <cell r="E377">
            <v>30</v>
          </cell>
          <cell r="F377">
            <v>7500</v>
          </cell>
          <cell r="G377">
            <v>0</v>
          </cell>
          <cell r="H377">
            <v>0</v>
          </cell>
          <cell r="I377">
            <v>0.122</v>
          </cell>
          <cell r="J377">
            <v>31</v>
          </cell>
          <cell r="K377">
            <v>30</v>
          </cell>
          <cell r="L377">
            <v>7500</v>
          </cell>
          <cell r="M377">
            <v>0</v>
          </cell>
          <cell r="N377">
            <v>0</v>
          </cell>
          <cell r="O377">
            <v>34</v>
          </cell>
          <cell r="P377">
            <v>8500</v>
          </cell>
        </row>
        <row r="378">
          <cell r="A378">
            <v>4</v>
          </cell>
          <cell r="B378" t="str">
            <v xml:space="preserve"> DITTO, BUT 30 PAIRS</v>
          </cell>
          <cell r="C378">
            <v>300</v>
          </cell>
          <cell r="D378" t="str">
            <v>M</v>
          </cell>
          <cell r="E378">
            <v>80</v>
          </cell>
          <cell r="F378">
            <v>24000</v>
          </cell>
          <cell r="G378">
            <v>0</v>
          </cell>
          <cell r="H378">
            <v>0</v>
          </cell>
          <cell r="I378">
            <v>0.20599999999999999</v>
          </cell>
          <cell r="J378">
            <v>62</v>
          </cell>
          <cell r="K378">
            <v>80</v>
          </cell>
          <cell r="L378">
            <v>24000</v>
          </cell>
          <cell r="M378">
            <v>0</v>
          </cell>
          <cell r="N378">
            <v>0</v>
          </cell>
          <cell r="O378">
            <v>58</v>
          </cell>
          <cell r="P378">
            <v>17400</v>
          </cell>
        </row>
        <row r="379">
          <cell r="A379">
            <v>4</v>
          </cell>
          <cell r="B379" t="str">
            <v xml:space="preserve"> DITTO, BUT 50 PAIRS</v>
          </cell>
          <cell r="C379">
            <v>400</v>
          </cell>
          <cell r="D379" t="str">
            <v>M</v>
          </cell>
          <cell r="E379">
            <v>133</v>
          </cell>
          <cell r="F379">
            <v>53200</v>
          </cell>
          <cell r="G379">
            <v>0</v>
          </cell>
          <cell r="H379">
            <v>0</v>
          </cell>
          <cell r="I379">
            <v>0.25600000000000001</v>
          </cell>
          <cell r="J379">
            <v>102</v>
          </cell>
          <cell r="K379">
            <v>133</v>
          </cell>
          <cell r="L379">
            <v>53200</v>
          </cell>
          <cell r="M379">
            <v>0</v>
          </cell>
          <cell r="N379">
            <v>0</v>
          </cell>
          <cell r="O379">
            <v>72</v>
          </cell>
          <cell r="P379">
            <v>28800</v>
          </cell>
        </row>
        <row r="380">
          <cell r="A380">
            <v>5</v>
          </cell>
          <cell r="B380" t="str">
            <v xml:space="preserve"> MISCELLANEOUS MATERIALS</v>
          </cell>
          <cell r="C380">
            <v>1</v>
          </cell>
          <cell r="D380" t="str">
            <v>LOT</v>
          </cell>
          <cell r="E380">
            <v>10290</v>
          </cell>
          <cell r="F380">
            <v>10290</v>
          </cell>
          <cell r="G380">
            <v>0</v>
          </cell>
          <cell r="H380">
            <v>0</v>
          </cell>
          <cell r="I380">
            <v>105</v>
          </cell>
          <cell r="J380">
            <v>105</v>
          </cell>
          <cell r="K380">
            <v>10290</v>
          </cell>
          <cell r="L380">
            <v>10290</v>
          </cell>
          <cell r="M380">
            <v>0</v>
          </cell>
          <cell r="N380">
            <v>0</v>
          </cell>
          <cell r="O380">
            <v>29400</v>
          </cell>
          <cell r="P380">
            <v>29400</v>
          </cell>
        </row>
        <row r="381">
          <cell r="B381" t="str">
            <v>SUB-TOTAL : (E)</v>
          </cell>
          <cell r="C381">
            <v>2</v>
          </cell>
          <cell r="D381">
            <v>3.91</v>
          </cell>
          <cell r="E381">
            <v>1</v>
          </cell>
          <cell r="F381">
            <v>493190</v>
          </cell>
          <cell r="G381">
            <v>0</v>
          </cell>
          <cell r="H381">
            <v>0</v>
          </cell>
          <cell r="I381">
            <v>0.3</v>
          </cell>
          <cell r="J381">
            <v>452</v>
          </cell>
          <cell r="K381">
            <v>0</v>
          </cell>
          <cell r="L381">
            <v>493190</v>
          </cell>
          <cell r="M381">
            <v>0</v>
          </cell>
          <cell r="N381">
            <v>0</v>
          </cell>
          <cell r="O381">
            <v>0</v>
          </cell>
          <cell r="P381">
            <v>126500</v>
          </cell>
        </row>
        <row r="382">
          <cell r="B382" t="str">
            <v>STD</v>
          </cell>
          <cell r="C382">
            <v>2.5</v>
          </cell>
          <cell r="D382">
            <v>5.16</v>
          </cell>
          <cell r="E382">
            <v>1</v>
          </cell>
          <cell r="F382">
            <v>0</v>
          </cell>
          <cell r="G382">
            <v>0</v>
          </cell>
          <cell r="H382">
            <v>0</v>
          </cell>
          <cell r="I382">
            <v>0.25</v>
          </cell>
          <cell r="J382">
            <v>0</v>
          </cell>
          <cell r="K382">
            <v>0</v>
          </cell>
          <cell r="L382">
            <v>0</v>
          </cell>
          <cell r="M382">
            <v>0</v>
          </cell>
          <cell r="N382">
            <v>0</v>
          </cell>
          <cell r="O382">
            <v>0</v>
          </cell>
          <cell r="P382">
            <v>0</v>
          </cell>
        </row>
        <row r="383">
          <cell r="B383" t="str">
            <v>STD</v>
          </cell>
          <cell r="C383">
            <v>3</v>
          </cell>
          <cell r="D383">
            <v>5.49</v>
          </cell>
          <cell r="E383">
            <v>1</v>
          </cell>
          <cell r="F383">
            <v>0</v>
          </cell>
          <cell r="G383">
            <v>0</v>
          </cell>
          <cell r="H383">
            <v>0</v>
          </cell>
          <cell r="I383">
            <v>0.3</v>
          </cell>
          <cell r="J383">
            <v>0</v>
          </cell>
          <cell r="K383">
            <v>0</v>
          </cell>
          <cell r="L383">
            <v>0</v>
          </cell>
          <cell r="M383">
            <v>0</v>
          </cell>
          <cell r="N383">
            <v>0</v>
          </cell>
          <cell r="O383">
            <v>0</v>
          </cell>
          <cell r="P383">
            <v>0</v>
          </cell>
        </row>
        <row r="384">
          <cell r="A384" t="str">
            <v>F.</v>
          </cell>
          <cell r="B384" t="str">
            <v>PAGE/INTERCOMMUNICATION SYSTEM</v>
          </cell>
          <cell r="C384">
            <v>3.5</v>
          </cell>
          <cell r="D384" t="str">
            <v/>
          </cell>
          <cell r="E384">
            <v>1</v>
          </cell>
          <cell r="F384">
            <v>0</v>
          </cell>
          <cell r="G384">
            <v>0</v>
          </cell>
          <cell r="H384">
            <v>0</v>
          </cell>
          <cell r="I384">
            <v>0.35</v>
          </cell>
          <cell r="J384">
            <v>0</v>
          </cell>
          <cell r="K384">
            <v>0</v>
          </cell>
          <cell r="L384">
            <v>0</v>
          </cell>
          <cell r="M384">
            <v>0</v>
          </cell>
          <cell r="N384">
            <v>0</v>
          </cell>
          <cell r="O384">
            <v>0</v>
          </cell>
          <cell r="P384">
            <v>0</v>
          </cell>
        </row>
        <row r="385">
          <cell r="A385">
            <v>1</v>
          </cell>
          <cell r="B385" t="str">
            <v xml:space="preserve"> PAGE/PARTY STATION, SINGLE PARTY LINE</v>
          </cell>
          <cell r="C385">
            <v>10</v>
          </cell>
          <cell r="D385" t="str">
            <v>SET</v>
          </cell>
          <cell r="E385">
            <v>19700</v>
          </cell>
          <cell r="F385">
            <v>197000</v>
          </cell>
          <cell r="G385">
            <v>0</v>
          </cell>
          <cell r="H385">
            <v>0</v>
          </cell>
          <cell r="I385">
            <v>12</v>
          </cell>
          <cell r="J385">
            <v>120</v>
          </cell>
          <cell r="K385">
            <v>19700</v>
          </cell>
          <cell r="L385">
            <v>197000</v>
          </cell>
          <cell r="M385">
            <v>0</v>
          </cell>
          <cell r="N385">
            <v>0</v>
          </cell>
          <cell r="O385">
            <v>3360</v>
          </cell>
          <cell r="P385">
            <v>33600</v>
          </cell>
        </row>
        <row r="386">
          <cell r="B386" t="str">
            <v xml:space="preserve"> CL.1, DIV.2 , G-T #730-104 OR EQUAL</v>
          </cell>
          <cell r="C386">
            <v>5</v>
          </cell>
          <cell r="D386">
            <v>6.55</v>
          </cell>
          <cell r="E386">
            <v>1</v>
          </cell>
          <cell r="F386">
            <v>0</v>
          </cell>
          <cell r="G386">
            <v>0</v>
          </cell>
          <cell r="H386">
            <v>0</v>
          </cell>
          <cell r="I386">
            <v>0.51</v>
          </cell>
          <cell r="J386">
            <v>0</v>
          </cell>
          <cell r="K386">
            <v>0</v>
          </cell>
          <cell r="L386">
            <v>0</v>
          </cell>
          <cell r="M386">
            <v>0</v>
          </cell>
          <cell r="N386">
            <v>0</v>
          </cell>
          <cell r="O386">
            <v>0</v>
          </cell>
          <cell r="P386">
            <v>0</v>
          </cell>
        </row>
        <row r="387">
          <cell r="A387">
            <v>2</v>
          </cell>
          <cell r="B387" t="str">
            <v>DITTO, BUT INDOOR TYPE, G-T #700-102</v>
          </cell>
          <cell r="C387">
            <v>4</v>
          </cell>
          <cell r="D387" t="str">
            <v>SET</v>
          </cell>
          <cell r="E387">
            <v>17800</v>
          </cell>
          <cell r="F387">
            <v>71200</v>
          </cell>
          <cell r="G387">
            <v>0</v>
          </cell>
          <cell r="H387">
            <v>0</v>
          </cell>
          <cell r="I387">
            <v>10</v>
          </cell>
          <cell r="J387">
            <v>40</v>
          </cell>
          <cell r="K387">
            <v>17800</v>
          </cell>
          <cell r="L387">
            <v>71200</v>
          </cell>
          <cell r="M387">
            <v>0</v>
          </cell>
          <cell r="N387">
            <v>0</v>
          </cell>
          <cell r="O387">
            <v>2800</v>
          </cell>
          <cell r="P387">
            <v>11200</v>
          </cell>
        </row>
        <row r="388">
          <cell r="A388">
            <v>3</v>
          </cell>
          <cell r="B388" t="str">
            <v>DITTO, BUT DESK MOUNT. TYPE, G-T #726-102</v>
          </cell>
          <cell r="C388">
            <v>1</v>
          </cell>
          <cell r="D388" t="str">
            <v>SET</v>
          </cell>
          <cell r="E388">
            <v>23000</v>
          </cell>
          <cell r="F388">
            <v>23000</v>
          </cell>
          <cell r="G388">
            <v>0</v>
          </cell>
          <cell r="H388">
            <v>0</v>
          </cell>
          <cell r="I388">
            <v>12</v>
          </cell>
          <cell r="J388">
            <v>12</v>
          </cell>
          <cell r="K388">
            <v>23000</v>
          </cell>
          <cell r="L388">
            <v>23000</v>
          </cell>
          <cell r="M388">
            <v>0</v>
          </cell>
          <cell r="N388">
            <v>0</v>
          </cell>
          <cell r="O388">
            <v>3360</v>
          </cell>
          <cell r="P388">
            <v>3360</v>
          </cell>
        </row>
        <row r="389">
          <cell r="A389">
            <v>4</v>
          </cell>
          <cell r="B389" t="str">
            <v xml:space="preserve"> HOT DIPPED GALVANIZED STEEL SUPPORT, C100</v>
          </cell>
          <cell r="C389">
            <v>10</v>
          </cell>
          <cell r="D389" t="str">
            <v>SET</v>
          </cell>
          <cell r="E389">
            <v>1500</v>
          </cell>
          <cell r="F389">
            <v>15000</v>
          </cell>
          <cell r="G389">
            <v>0</v>
          </cell>
          <cell r="H389">
            <v>0</v>
          </cell>
          <cell r="I389">
            <v>4</v>
          </cell>
          <cell r="J389">
            <v>40</v>
          </cell>
          <cell r="K389">
            <v>1500</v>
          </cell>
          <cell r="L389">
            <v>15000</v>
          </cell>
          <cell r="M389">
            <v>0</v>
          </cell>
          <cell r="N389">
            <v>0</v>
          </cell>
          <cell r="O389">
            <v>1120</v>
          </cell>
          <cell r="P389">
            <v>11200</v>
          </cell>
        </row>
        <row r="390">
          <cell r="A390">
            <v>17</v>
          </cell>
          <cell r="B390" t="str">
            <v>3M LG., W/ SMALL FOUNDATION</v>
          </cell>
          <cell r="C390">
            <v>5.9091063153828709E-126</v>
          </cell>
          <cell r="D390" t="str">
            <v>LOT</v>
          </cell>
          <cell r="E390">
            <v>7.022705362587842E+52</v>
          </cell>
          <cell r="F390">
            <v>0</v>
          </cell>
          <cell r="G390">
            <v>0</v>
          </cell>
          <cell r="H390">
            <v>0</v>
          </cell>
          <cell r="I390">
            <v>1.22</v>
          </cell>
          <cell r="J390">
            <v>0</v>
          </cell>
          <cell r="K390">
            <v>0</v>
          </cell>
          <cell r="L390">
            <v>0</v>
          </cell>
          <cell r="M390">
            <v>0</v>
          </cell>
          <cell r="N390">
            <v>0</v>
          </cell>
          <cell r="O390">
            <v>0</v>
          </cell>
          <cell r="P390">
            <v>0</v>
          </cell>
        </row>
        <row r="391">
          <cell r="A391">
            <v>5</v>
          </cell>
          <cell r="B391" t="str">
            <v xml:space="preserve"> DRIVER, W/MOLDED LEXAN FOR DIV. 2 G-T </v>
          </cell>
          <cell r="C391">
            <v>16</v>
          </cell>
          <cell r="D391" t="str">
            <v>SET</v>
          </cell>
          <cell r="E391">
            <v>3300</v>
          </cell>
          <cell r="F391">
            <v>52800</v>
          </cell>
          <cell r="G391">
            <v>0</v>
          </cell>
          <cell r="H391">
            <v>0</v>
          </cell>
          <cell r="I391">
            <v>3</v>
          </cell>
          <cell r="J391">
            <v>48</v>
          </cell>
          <cell r="K391">
            <v>3300</v>
          </cell>
          <cell r="L391">
            <v>52800</v>
          </cell>
          <cell r="M391">
            <v>0</v>
          </cell>
          <cell r="N391">
            <v>0</v>
          </cell>
          <cell r="O391">
            <v>840</v>
          </cell>
          <cell r="P391">
            <v>13440</v>
          </cell>
        </row>
        <row r="392">
          <cell r="B392" t="str">
            <v xml:space="preserve"> 13314-001</v>
          </cell>
          <cell r="C392">
            <v>16</v>
          </cell>
          <cell r="D392">
            <v>9.5299999999999994</v>
          </cell>
          <cell r="E392">
            <v>1</v>
          </cell>
          <cell r="F392">
            <v>0</v>
          </cell>
          <cell r="G392">
            <v>0</v>
          </cell>
          <cell r="H392">
            <v>0</v>
          </cell>
          <cell r="I392">
            <v>1.62</v>
          </cell>
          <cell r="J392">
            <v>0</v>
          </cell>
          <cell r="K392">
            <v>0</v>
          </cell>
          <cell r="L392">
            <v>0</v>
          </cell>
          <cell r="M392">
            <v>0</v>
          </cell>
          <cell r="N392">
            <v>0</v>
          </cell>
          <cell r="O392">
            <v>0</v>
          </cell>
          <cell r="P392">
            <v>0</v>
          </cell>
        </row>
        <row r="393">
          <cell r="A393">
            <v>6</v>
          </cell>
          <cell r="B393" t="str">
            <v xml:space="preserve"> HORN SPEAKER W/ EPOXY G-T 13304-002</v>
          </cell>
          <cell r="C393">
            <v>16</v>
          </cell>
          <cell r="D393" t="str">
            <v>SET</v>
          </cell>
          <cell r="E393">
            <v>6000</v>
          </cell>
          <cell r="F393">
            <v>96000</v>
          </cell>
          <cell r="G393">
            <v>0</v>
          </cell>
          <cell r="H393">
            <v>0</v>
          </cell>
          <cell r="I393">
            <v>5</v>
          </cell>
          <cell r="J393">
            <v>80</v>
          </cell>
          <cell r="K393">
            <v>6000</v>
          </cell>
          <cell r="L393">
            <v>96000</v>
          </cell>
          <cell r="M393">
            <v>0</v>
          </cell>
          <cell r="N393">
            <v>0</v>
          </cell>
          <cell r="O393">
            <v>1400</v>
          </cell>
          <cell r="P393">
            <v>22400</v>
          </cell>
        </row>
        <row r="394">
          <cell r="B394" t="str">
            <v xml:space="preserve"> MOUNTING ASSEMBLY, G-T 411A1SPL</v>
          </cell>
          <cell r="C394">
            <v>20</v>
          </cell>
          <cell r="D394">
            <v>9.5299999999999994</v>
          </cell>
          <cell r="E394">
            <v>1</v>
          </cell>
          <cell r="F394">
            <v>0</v>
          </cell>
          <cell r="G394">
            <v>0</v>
          </cell>
          <cell r="H394">
            <v>0</v>
          </cell>
          <cell r="I394">
            <v>2.0299999999999998</v>
          </cell>
          <cell r="J394">
            <v>0</v>
          </cell>
          <cell r="K394">
            <v>0</v>
          </cell>
          <cell r="L394">
            <v>0</v>
          </cell>
          <cell r="M394">
            <v>0</v>
          </cell>
          <cell r="N394">
            <v>0</v>
          </cell>
          <cell r="O394">
            <v>0</v>
          </cell>
          <cell r="P394">
            <v>0</v>
          </cell>
        </row>
        <row r="395">
          <cell r="A395">
            <v>7</v>
          </cell>
          <cell r="B395" t="str">
            <v xml:space="preserve"> LINE BALANCE UNIT G-T 305-001 OR EQUAL</v>
          </cell>
          <cell r="C395">
            <v>1</v>
          </cell>
          <cell r="D395" t="str">
            <v>SET</v>
          </cell>
          <cell r="E395">
            <v>2600</v>
          </cell>
          <cell r="F395">
            <v>2600</v>
          </cell>
          <cell r="G395">
            <v>4</v>
          </cell>
          <cell r="H395">
            <v>0</v>
          </cell>
          <cell r="I395">
            <v>4</v>
          </cell>
          <cell r="J395">
            <v>4</v>
          </cell>
          <cell r="K395">
            <v>2600</v>
          </cell>
          <cell r="L395">
            <v>2600</v>
          </cell>
          <cell r="M395">
            <v>0</v>
          </cell>
          <cell r="N395">
            <v>0</v>
          </cell>
          <cell r="O395">
            <v>1120</v>
          </cell>
          <cell r="P395">
            <v>1120</v>
          </cell>
        </row>
        <row r="396">
          <cell r="A396">
            <v>8</v>
          </cell>
          <cell r="B396" t="str">
            <v xml:space="preserve"> CABLE, OVERALL &amp; INDIVIDUAL SHIELDED, 300V 8P-#14AWG</v>
          </cell>
          <cell r="C396">
            <v>2700</v>
          </cell>
          <cell r="D396" t="str">
            <v>M</v>
          </cell>
          <cell r="E396">
            <v>137</v>
          </cell>
          <cell r="F396">
            <v>369900</v>
          </cell>
          <cell r="G396">
            <v>0</v>
          </cell>
          <cell r="H396">
            <v>0</v>
          </cell>
          <cell r="I396">
            <v>0.17799999999999999</v>
          </cell>
          <cell r="J396">
            <v>481</v>
          </cell>
          <cell r="K396">
            <v>137</v>
          </cell>
          <cell r="L396">
            <v>369900</v>
          </cell>
          <cell r="M396">
            <v>0</v>
          </cell>
          <cell r="N396">
            <v>0</v>
          </cell>
          <cell r="O396">
            <v>50</v>
          </cell>
          <cell r="P396">
            <v>135000</v>
          </cell>
        </row>
        <row r="397">
          <cell r="A397">
            <v>9</v>
          </cell>
          <cell r="B397" t="str">
            <v>XLPE CABLE 3C-3.5SQ.MM</v>
          </cell>
          <cell r="C397">
            <v>2800</v>
          </cell>
          <cell r="D397" t="str">
            <v>M</v>
          </cell>
          <cell r="E397">
            <v>15</v>
          </cell>
          <cell r="F397">
            <v>42000</v>
          </cell>
          <cell r="G397">
            <v>0</v>
          </cell>
          <cell r="H397">
            <v>0</v>
          </cell>
          <cell r="I397">
            <v>7.9000000000000001E-2</v>
          </cell>
          <cell r="J397">
            <v>221</v>
          </cell>
          <cell r="K397">
            <v>15</v>
          </cell>
          <cell r="L397">
            <v>42000</v>
          </cell>
          <cell r="M397">
            <v>0</v>
          </cell>
          <cell r="N397">
            <v>0</v>
          </cell>
          <cell r="O397">
            <v>22</v>
          </cell>
          <cell r="P397">
            <v>61600</v>
          </cell>
        </row>
        <row r="398">
          <cell r="A398">
            <v>10</v>
          </cell>
          <cell r="B398" t="str">
            <v xml:space="preserve"> SPEAKER CABLE, TWISTED PAIR #18 AWG</v>
          </cell>
          <cell r="C398">
            <v>50</v>
          </cell>
          <cell r="D398" t="str">
            <v>M</v>
          </cell>
          <cell r="E398">
            <v>12</v>
          </cell>
          <cell r="F398">
            <v>600</v>
          </cell>
          <cell r="G398">
            <v>0</v>
          </cell>
          <cell r="H398">
            <v>0</v>
          </cell>
          <cell r="I398">
            <v>6.2E-2</v>
          </cell>
          <cell r="J398">
            <v>3</v>
          </cell>
          <cell r="K398">
            <v>12</v>
          </cell>
          <cell r="L398">
            <v>600</v>
          </cell>
          <cell r="M398">
            <v>0</v>
          </cell>
          <cell r="N398">
            <v>0</v>
          </cell>
          <cell r="O398">
            <v>17</v>
          </cell>
          <cell r="P398">
            <v>850</v>
          </cell>
        </row>
        <row r="399">
          <cell r="A399">
            <v>11</v>
          </cell>
          <cell r="B399" t="str">
            <v>RSG CONDUIT, 2"</v>
          </cell>
          <cell r="C399">
            <v>100</v>
          </cell>
          <cell r="D399" t="str">
            <v>M</v>
          </cell>
          <cell r="E399">
            <v>105</v>
          </cell>
          <cell r="F399">
            <v>10500</v>
          </cell>
          <cell r="G399">
            <v>0</v>
          </cell>
          <cell r="H399">
            <v>0</v>
          </cell>
          <cell r="I399">
            <v>0.98</v>
          </cell>
          <cell r="J399">
            <v>98</v>
          </cell>
          <cell r="K399">
            <v>105</v>
          </cell>
          <cell r="L399">
            <v>10500</v>
          </cell>
          <cell r="M399">
            <v>0</v>
          </cell>
          <cell r="N399">
            <v>0</v>
          </cell>
          <cell r="O399">
            <v>274</v>
          </cell>
          <cell r="P399">
            <v>27400</v>
          </cell>
        </row>
        <row r="400">
          <cell r="A400">
            <v>12</v>
          </cell>
          <cell r="B400" t="str">
            <v>DITTO BUT 3/4"</v>
          </cell>
          <cell r="C400">
            <v>50</v>
          </cell>
          <cell r="D400" t="str">
            <v>M</v>
          </cell>
          <cell r="E400">
            <v>32</v>
          </cell>
          <cell r="F400">
            <v>1600</v>
          </cell>
          <cell r="G400">
            <v>0</v>
          </cell>
          <cell r="H400">
            <v>0</v>
          </cell>
          <cell r="I400">
            <v>0.47</v>
          </cell>
          <cell r="J400">
            <v>24</v>
          </cell>
          <cell r="K400">
            <v>32</v>
          </cell>
          <cell r="L400">
            <v>1600</v>
          </cell>
          <cell r="M400">
            <v>0</v>
          </cell>
          <cell r="N400">
            <v>0</v>
          </cell>
          <cell r="O400">
            <v>132</v>
          </cell>
          <cell r="P400">
            <v>6600</v>
          </cell>
        </row>
        <row r="401">
          <cell r="A401">
            <v>13</v>
          </cell>
          <cell r="B401" t="str">
            <v xml:space="preserve"> FLEXIBLE CONDUIT, 3/4", 1M LG, W/ TWO CONNECTOR</v>
          </cell>
          <cell r="C401">
            <v>16</v>
          </cell>
          <cell r="D401" t="str">
            <v>M</v>
          </cell>
          <cell r="E401">
            <v>81</v>
          </cell>
          <cell r="F401">
            <v>1296</v>
          </cell>
          <cell r="G401">
            <v>0</v>
          </cell>
          <cell r="H401">
            <v>0</v>
          </cell>
          <cell r="I401">
            <v>0.56000000000000005</v>
          </cell>
          <cell r="J401">
            <v>9</v>
          </cell>
          <cell r="K401">
            <v>81</v>
          </cell>
          <cell r="L401">
            <v>1296</v>
          </cell>
          <cell r="M401">
            <v>0</v>
          </cell>
          <cell r="N401">
            <v>0</v>
          </cell>
          <cell r="O401">
            <v>157</v>
          </cell>
          <cell r="P401">
            <v>2512</v>
          </cell>
        </row>
        <row r="402">
          <cell r="A402">
            <v>14</v>
          </cell>
          <cell r="B402" t="str">
            <v xml:space="preserve"> HOT DIPPED GALVANIZED CONDUIT FITTING, UNION,</v>
          </cell>
          <cell r="C402">
            <v>1</v>
          </cell>
          <cell r="D402" t="str">
            <v>LOT</v>
          </cell>
          <cell r="E402">
            <v>36300</v>
          </cell>
          <cell r="F402">
            <v>36300</v>
          </cell>
          <cell r="G402">
            <v>0</v>
          </cell>
          <cell r="H402">
            <v>0</v>
          </cell>
          <cell r="I402">
            <v>61</v>
          </cell>
          <cell r="J402">
            <v>61</v>
          </cell>
          <cell r="K402">
            <v>36300</v>
          </cell>
          <cell r="L402">
            <v>36300</v>
          </cell>
          <cell r="M402">
            <v>0</v>
          </cell>
          <cell r="N402">
            <v>0</v>
          </cell>
          <cell r="O402">
            <v>17080</v>
          </cell>
          <cell r="P402">
            <v>17080</v>
          </cell>
        </row>
        <row r="403">
          <cell r="B403" t="str">
            <v>SEALING FITTING</v>
          </cell>
          <cell r="C403">
            <v>38</v>
          </cell>
          <cell r="D403">
            <v>9.5299999999999994</v>
          </cell>
          <cell r="E403">
            <v>1</v>
          </cell>
          <cell r="F403">
            <v>0</v>
          </cell>
          <cell r="G403">
            <v>0</v>
          </cell>
          <cell r="H403">
            <v>0</v>
          </cell>
          <cell r="I403">
            <v>3.85</v>
          </cell>
          <cell r="J403">
            <v>0</v>
          </cell>
          <cell r="K403">
            <v>0</v>
          </cell>
          <cell r="L403">
            <v>0</v>
          </cell>
          <cell r="M403">
            <v>0</v>
          </cell>
          <cell r="N403">
            <v>0</v>
          </cell>
          <cell r="O403">
            <v>0</v>
          </cell>
          <cell r="P403">
            <v>0</v>
          </cell>
        </row>
        <row r="404">
          <cell r="A404">
            <v>15</v>
          </cell>
          <cell r="B404" t="str">
            <v>HOT DIPPED GALVALNIZED STEEL U-CHANNEL 41x41x2.0t</v>
          </cell>
          <cell r="C404">
            <v>15</v>
          </cell>
          <cell r="D404" t="str">
            <v>M</v>
          </cell>
          <cell r="E404">
            <v>82</v>
          </cell>
          <cell r="F404">
            <v>1230</v>
          </cell>
          <cell r="G404">
            <v>0</v>
          </cell>
          <cell r="H404">
            <v>0</v>
          </cell>
          <cell r="I404">
            <v>0.40699999999999997</v>
          </cell>
          <cell r="J404">
            <v>6</v>
          </cell>
          <cell r="K404">
            <v>82</v>
          </cell>
          <cell r="L404">
            <v>1230</v>
          </cell>
          <cell r="M404">
            <v>0</v>
          </cell>
          <cell r="N404">
            <v>0</v>
          </cell>
          <cell r="O404">
            <v>114</v>
          </cell>
          <cell r="P404">
            <v>1710</v>
          </cell>
        </row>
        <row r="405">
          <cell r="A405">
            <v>16</v>
          </cell>
          <cell r="B405" t="str">
            <v>VHF PORTABLE MARINE BAND EXP-PROOF WALKY-TALKY</v>
          </cell>
          <cell r="C405">
            <v>2</v>
          </cell>
          <cell r="D405" t="str">
            <v>SET</v>
          </cell>
          <cell r="E405">
            <v>20000</v>
          </cell>
          <cell r="F405">
            <v>40000</v>
          </cell>
          <cell r="G405">
            <v>0</v>
          </cell>
          <cell r="H405">
            <v>0</v>
          </cell>
          <cell r="I405">
            <v>4.26</v>
          </cell>
          <cell r="J405">
            <v>0</v>
          </cell>
          <cell r="K405">
            <v>20000</v>
          </cell>
          <cell r="L405">
            <v>40000</v>
          </cell>
          <cell r="M405">
            <v>0</v>
          </cell>
          <cell r="N405">
            <v>0</v>
          </cell>
          <cell r="O405">
            <v>0</v>
          </cell>
          <cell r="P405">
            <v>0</v>
          </cell>
        </row>
        <row r="406">
          <cell r="A406">
            <v>17</v>
          </cell>
          <cell r="B406" t="str">
            <v xml:space="preserve"> MISCELLANEOUS MATERIALS </v>
          </cell>
          <cell r="C406">
            <v>1</v>
          </cell>
          <cell r="D406" t="str">
            <v>LOT</v>
          </cell>
          <cell r="E406">
            <v>48051.3</v>
          </cell>
          <cell r="F406">
            <v>48051</v>
          </cell>
          <cell r="G406">
            <v>0</v>
          </cell>
          <cell r="H406">
            <v>0</v>
          </cell>
          <cell r="I406">
            <v>62.35</v>
          </cell>
          <cell r="J406">
            <v>62</v>
          </cell>
          <cell r="K406">
            <v>48051</v>
          </cell>
          <cell r="L406">
            <v>48051</v>
          </cell>
          <cell r="M406">
            <v>0</v>
          </cell>
          <cell r="N406">
            <v>0</v>
          </cell>
          <cell r="O406">
            <v>17458</v>
          </cell>
          <cell r="P406">
            <v>17458</v>
          </cell>
        </row>
        <row r="407">
          <cell r="B407" t="str">
            <v>SUB-TOTAL : (F)</v>
          </cell>
          <cell r="C407">
            <v>46</v>
          </cell>
          <cell r="D407">
            <v>9.5299999999999994</v>
          </cell>
          <cell r="E407">
            <v>1</v>
          </cell>
          <cell r="F407">
            <v>1009077</v>
          </cell>
          <cell r="G407">
            <v>0</v>
          </cell>
          <cell r="H407">
            <v>0</v>
          </cell>
          <cell r="I407">
            <v>4.67</v>
          </cell>
          <cell r="J407">
            <v>1309</v>
          </cell>
          <cell r="K407">
            <v>0</v>
          </cell>
          <cell r="L407">
            <v>1009077</v>
          </cell>
          <cell r="M407">
            <v>0</v>
          </cell>
          <cell r="N407">
            <v>0</v>
          </cell>
          <cell r="O407">
            <v>0</v>
          </cell>
          <cell r="P407">
            <v>366530</v>
          </cell>
        </row>
        <row r="408">
          <cell r="B408" t="str">
            <v>STD</v>
          </cell>
          <cell r="C408">
            <v>48</v>
          </cell>
          <cell r="D408">
            <v>9.5299999999999994</v>
          </cell>
          <cell r="E408">
            <v>1</v>
          </cell>
          <cell r="F408">
            <v>0</v>
          </cell>
          <cell r="G408">
            <v>0</v>
          </cell>
          <cell r="H408">
            <v>0</v>
          </cell>
          <cell r="I408">
            <v>4.87</v>
          </cell>
          <cell r="J408">
            <v>0</v>
          </cell>
          <cell r="K408">
            <v>0</v>
          </cell>
          <cell r="L408">
            <v>0</v>
          </cell>
          <cell r="M408">
            <v>0</v>
          </cell>
          <cell r="N408">
            <v>0</v>
          </cell>
          <cell r="O408">
            <v>0</v>
          </cell>
          <cell r="P408">
            <v>0</v>
          </cell>
        </row>
        <row r="409">
          <cell r="B409" t="str">
            <v xml:space="preserve">XS </v>
          </cell>
          <cell r="C409">
            <v>0.125</v>
          </cell>
          <cell r="D409">
            <v>2.41</v>
          </cell>
          <cell r="E409">
            <v>1</v>
          </cell>
          <cell r="F409">
            <v>0</v>
          </cell>
          <cell r="G409">
            <v>0</v>
          </cell>
          <cell r="H409">
            <v>0</v>
          </cell>
          <cell r="I409">
            <v>7.0000000000000007E-2</v>
          </cell>
          <cell r="J409">
            <v>0</v>
          </cell>
          <cell r="K409">
            <v>0</v>
          </cell>
          <cell r="L409">
            <v>0</v>
          </cell>
          <cell r="M409">
            <v>0</v>
          </cell>
          <cell r="N409">
            <v>0</v>
          </cell>
          <cell r="O409">
            <v>0</v>
          </cell>
          <cell r="P409">
            <v>0</v>
          </cell>
        </row>
        <row r="410">
          <cell r="A410" t="str">
            <v>G.</v>
          </cell>
          <cell r="B410" t="str">
            <v>CCTV SYSTEM</v>
          </cell>
          <cell r="C410">
            <v>0.125</v>
          </cell>
          <cell r="D410" t="str">
            <v/>
          </cell>
          <cell r="E410">
            <v>1</v>
          </cell>
          <cell r="F410">
            <v>0</v>
          </cell>
          <cell r="G410">
            <v>0</v>
          </cell>
          <cell r="H410">
            <v>0</v>
          </cell>
          <cell r="I410">
            <v>7.0000000000000007E-2</v>
          </cell>
          <cell r="J410">
            <v>0</v>
          </cell>
          <cell r="K410">
            <v>0</v>
          </cell>
          <cell r="L410">
            <v>0</v>
          </cell>
          <cell r="M410">
            <v>0</v>
          </cell>
          <cell r="N410">
            <v>0</v>
          </cell>
          <cell r="O410">
            <v>0</v>
          </cell>
          <cell r="P410">
            <v>0</v>
          </cell>
        </row>
        <row r="411">
          <cell r="A411">
            <v>1</v>
          </cell>
          <cell r="B411" t="str">
            <v xml:space="preserve"> 20" BLACK-AND-WHITE VEDIO MONITOR,  </v>
          </cell>
          <cell r="C411">
            <v>1</v>
          </cell>
          <cell r="D411" t="str">
            <v>SET</v>
          </cell>
          <cell r="E411">
            <v>9450</v>
          </cell>
          <cell r="F411">
            <v>9450</v>
          </cell>
          <cell r="G411">
            <v>0</v>
          </cell>
          <cell r="H411">
            <v>0</v>
          </cell>
          <cell r="I411">
            <v>4</v>
          </cell>
          <cell r="J411">
            <v>4</v>
          </cell>
          <cell r="K411">
            <v>9450</v>
          </cell>
          <cell r="L411">
            <v>9450</v>
          </cell>
          <cell r="M411">
            <v>0</v>
          </cell>
          <cell r="N411">
            <v>0</v>
          </cell>
          <cell r="O411">
            <v>1120</v>
          </cell>
          <cell r="P411">
            <v>1120</v>
          </cell>
        </row>
        <row r="412">
          <cell r="A412">
            <v>2</v>
          </cell>
          <cell r="B412" t="str">
            <v xml:space="preserve"> BLACK-AND-WHITE CAMERA,1/2 CCD</v>
          </cell>
          <cell r="C412">
            <v>6</v>
          </cell>
          <cell r="D412" t="str">
            <v>SET</v>
          </cell>
          <cell r="E412">
            <v>8100</v>
          </cell>
          <cell r="F412">
            <v>48600</v>
          </cell>
          <cell r="G412">
            <v>0</v>
          </cell>
          <cell r="H412">
            <v>0</v>
          </cell>
          <cell r="I412">
            <v>8</v>
          </cell>
          <cell r="J412">
            <v>48</v>
          </cell>
          <cell r="K412">
            <v>8100</v>
          </cell>
          <cell r="L412">
            <v>48600</v>
          </cell>
          <cell r="M412">
            <v>0</v>
          </cell>
          <cell r="N412">
            <v>0</v>
          </cell>
          <cell r="O412">
            <v>2240</v>
          </cell>
          <cell r="P412">
            <v>13440</v>
          </cell>
        </row>
        <row r="413">
          <cell r="A413">
            <v>3</v>
          </cell>
          <cell r="B413" t="str">
            <v xml:space="preserve"> MOTORIZED LENS, 10X, AUTO IRIS/FOCUS</v>
          </cell>
          <cell r="C413">
            <v>2</v>
          </cell>
          <cell r="D413" t="str">
            <v>PCS</v>
          </cell>
          <cell r="E413">
            <v>18900</v>
          </cell>
          <cell r="F413">
            <v>37800</v>
          </cell>
          <cell r="G413">
            <v>0</v>
          </cell>
          <cell r="H413">
            <v>0</v>
          </cell>
          <cell r="I413">
            <v>2</v>
          </cell>
          <cell r="J413">
            <v>4</v>
          </cell>
          <cell r="K413">
            <v>18900</v>
          </cell>
          <cell r="L413">
            <v>37800</v>
          </cell>
          <cell r="M413">
            <v>0</v>
          </cell>
          <cell r="N413">
            <v>0</v>
          </cell>
          <cell r="O413">
            <v>560</v>
          </cell>
          <cell r="P413">
            <v>1120</v>
          </cell>
        </row>
        <row r="414">
          <cell r="A414">
            <v>4</v>
          </cell>
          <cell r="B414" t="str">
            <v xml:space="preserve"> FIXED LENS, AUTO IRIS 16 mm, </v>
          </cell>
          <cell r="C414">
            <v>4</v>
          </cell>
          <cell r="D414" t="str">
            <v>PCS</v>
          </cell>
          <cell r="E414">
            <v>4050</v>
          </cell>
          <cell r="F414">
            <v>16200</v>
          </cell>
          <cell r="G414">
            <v>0</v>
          </cell>
          <cell r="H414">
            <v>0</v>
          </cell>
          <cell r="I414">
            <v>2</v>
          </cell>
          <cell r="J414">
            <v>8</v>
          </cell>
          <cell r="K414">
            <v>4050</v>
          </cell>
          <cell r="L414">
            <v>16200</v>
          </cell>
          <cell r="M414">
            <v>0</v>
          </cell>
          <cell r="N414">
            <v>0</v>
          </cell>
          <cell r="O414">
            <v>560</v>
          </cell>
          <cell r="P414">
            <v>2240</v>
          </cell>
        </row>
        <row r="415">
          <cell r="A415">
            <v>5</v>
          </cell>
          <cell r="B415" t="str">
            <v xml:space="preserve"> EXPLOSION ROOF HOUSING</v>
          </cell>
          <cell r="C415">
            <v>4</v>
          </cell>
          <cell r="D415" t="str">
            <v>SET</v>
          </cell>
          <cell r="E415">
            <v>148500</v>
          </cell>
          <cell r="F415">
            <v>594000</v>
          </cell>
          <cell r="G415">
            <v>0</v>
          </cell>
          <cell r="H415">
            <v>0</v>
          </cell>
          <cell r="I415">
            <v>8</v>
          </cell>
          <cell r="J415">
            <v>32</v>
          </cell>
          <cell r="K415">
            <v>148500</v>
          </cell>
          <cell r="L415">
            <v>594000</v>
          </cell>
          <cell r="M415">
            <v>0</v>
          </cell>
          <cell r="N415">
            <v>0</v>
          </cell>
          <cell r="O415">
            <v>2240</v>
          </cell>
          <cell r="P415">
            <v>8960</v>
          </cell>
        </row>
        <row r="416">
          <cell r="A416">
            <v>6</v>
          </cell>
          <cell r="B416" t="str">
            <v>WEATHER PROOF HOUSING</v>
          </cell>
          <cell r="C416">
            <v>2</v>
          </cell>
          <cell r="D416" t="str">
            <v>SET</v>
          </cell>
          <cell r="E416">
            <v>49500</v>
          </cell>
          <cell r="F416">
            <v>99000</v>
          </cell>
          <cell r="G416">
            <v>0</v>
          </cell>
          <cell r="H416">
            <v>0</v>
          </cell>
          <cell r="I416">
            <v>6</v>
          </cell>
          <cell r="J416">
            <v>12</v>
          </cell>
          <cell r="K416">
            <v>49500</v>
          </cell>
          <cell r="L416">
            <v>99000</v>
          </cell>
          <cell r="M416">
            <v>0</v>
          </cell>
          <cell r="N416">
            <v>0</v>
          </cell>
          <cell r="O416">
            <v>1680</v>
          </cell>
          <cell r="P416">
            <v>3360</v>
          </cell>
        </row>
        <row r="417">
          <cell r="A417">
            <v>7</v>
          </cell>
          <cell r="B417" t="str">
            <v xml:space="preserve"> PAN-AND-TILT DRIVER, CL.1 DIV.2</v>
          </cell>
          <cell r="C417">
            <v>2</v>
          </cell>
          <cell r="D417" t="str">
            <v>SET</v>
          </cell>
          <cell r="E417">
            <v>148500</v>
          </cell>
          <cell r="F417">
            <v>297000</v>
          </cell>
          <cell r="G417">
            <v>0</v>
          </cell>
          <cell r="H417">
            <v>0</v>
          </cell>
          <cell r="I417">
            <v>8</v>
          </cell>
          <cell r="J417">
            <v>16</v>
          </cell>
          <cell r="K417">
            <v>148500</v>
          </cell>
          <cell r="L417">
            <v>297000</v>
          </cell>
          <cell r="M417">
            <v>0</v>
          </cell>
          <cell r="N417">
            <v>0</v>
          </cell>
          <cell r="O417">
            <v>2240</v>
          </cell>
          <cell r="P417">
            <v>4480</v>
          </cell>
        </row>
        <row r="418">
          <cell r="A418">
            <v>8</v>
          </cell>
          <cell r="B418" t="str">
            <v>24 hr  VCR</v>
          </cell>
          <cell r="C418">
            <v>1</v>
          </cell>
          <cell r="D418" t="str">
            <v>SET</v>
          </cell>
          <cell r="E418">
            <v>45000</v>
          </cell>
          <cell r="F418">
            <v>45000</v>
          </cell>
          <cell r="G418">
            <v>0</v>
          </cell>
          <cell r="H418">
            <v>0</v>
          </cell>
          <cell r="I418">
            <v>8</v>
          </cell>
          <cell r="J418">
            <v>8</v>
          </cell>
          <cell r="K418">
            <v>45000</v>
          </cell>
          <cell r="L418">
            <v>45000</v>
          </cell>
          <cell r="M418">
            <v>0</v>
          </cell>
          <cell r="N418">
            <v>0</v>
          </cell>
          <cell r="O418">
            <v>2240</v>
          </cell>
          <cell r="P418">
            <v>2240</v>
          </cell>
        </row>
        <row r="419">
          <cell r="A419">
            <v>9</v>
          </cell>
          <cell r="B419" t="str">
            <v>CONTROL SIGNAL DISTRIBUTION UNIT, 5 CHANNEL</v>
          </cell>
          <cell r="C419">
            <v>1</v>
          </cell>
          <cell r="D419" t="str">
            <v>SET</v>
          </cell>
          <cell r="E419">
            <v>45000</v>
          </cell>
          <cell r="F419">
            <v>45000</v>
          </cell>
          <cell r="G419">
            <v>0</v>
          </cell>
          <cell r="H419">
            <v>0</v>
          </cell>
          <cell r="I419">
            <v>8</v>
          </cell>
          <cell r="J419">
            <v>8</v>
          </cell>
          <cell r="K419">
            <v>45000</v>
          </cell>
          <cell r="L419">
            <v>45000</v>
          </cell>
          <cell r="M419">
            <v>0</v>
          </cell>
          <cell r="N419">
            <v>0</v>
          </cell>
          <cell r="O419">
            <v>2240</v>
          </cell>
          <cell r="P419">
            <v>2240</v>
          </cell>
        </row>
        <row r="420">
          <cell r="A420">
            <v>10</v>
          </cell>
          <cell r="B420" t="str">
            <v>VEDIO MULTIPLEXER, 9-CHANNEL</v>
          </cell>
          <cell r="C420">
            <v>1</v>
          </cell>
          <cell r="D420" t="str">
            <v>SET</v>
          </cell>
          <cell r="E420">
            <v>32000</v>
          </cell>
          <cell r="F420">
            <v>32000</v>
          </cell>
          <cell r="G420">
            <v>0</v>
          </cell>
          <cell r="H420">
            <v>0</v>
          </cell>
          <cell r="I420">
            <v>20</v>
          </cell>
          <cell r="J420">
            <v>20</v>
          </cell>
          <cell r="K420">
            <v>32000</v>
          </cell>
          <cell r="L420">
            <v>32000</v>
          </cell>
          <cell r="M420">
            <v>0</v>
          </cell>
          <cell r="N420">
            <v>0</v>
          </cell>
          <cell r="O420">
            <v>5600</v>
          </cell>
          <cell r="P420">
            <v>5600</v>
          </cell>
        </row>
        <row r="421">
          <cell r="A421">
            <v>11</v>
          </cell>
          <cell r="B421" t="str">
            <v xml:space="preserve"> VIDEO COXIAL CABLE, PWC 7C2V OR EQUAL</v>
          </cell>
          <cell r="C421">
            <v>2000</v>
          </cell>
          <cell r="D421" t="str">
            <v>M</v>
          </cell>
          <cell r="E421">
            <v>16</v>
          </cell>
          <cell r="F421">
            <v>32000</v>
          </cell>
          <cell r="G421">
            <v>0</v>
          </cell>
          <cell r="H421">
            <v>0</v>
          </cell>
          <cell r="I421">
            <v>0.1</v>
          </cell>
          <cell r="J421">
            <v>200</v>
          </cell>
          <cell r="K421">
            <v>16</v>
          </cell>
          <cell r="L421">
            <v>32000</v>
          </cell>
          <cell r="M421">
            <v>0</v>
          </cell>
          <cell r="N421">
            <v>0</v>
          </cell>
          <cell r="O421">
            <v>28</v>
          </cell>
          <cell r="P421">
            <v>56000</v>
          </cell>
        </row>
        <row r="422">
          <cell r="A422">
            <v>12</v>
          </cell>
          <cell r="B422" t="str">
            <v>SHIELDED CABLE, 8C-1.25 SQ.MM</v>
          </cell>
          <cell r="C422">
            <v>1600</v>
          </cell>
          <cell r="D422" t="str">
            <v>M</v>
          </cell>
          <cell r="E422">
            <v>32</v>
          </cell>
          <cell r="F422">
            <v>51200</v>
          </cell>
          <cell r="G422">
            <v>0</v>
          </cell>
          <cell r="H422">
            <v>0</v>
          </cell>
          <cell r="I422">
            <v>7.0000000000000007E-2</v>
          </cell>
          <cell r="J422">
            <v>112</v>
          </cell>
          <cell r="K422">
            <v>32</v>
          </cell>
          <cell r="L422">
            <v>51200</v>
          </cell>
          <cell r="M422">
            <v>0</v>
          </cell>
          <cell r="N422">
            <v>0</v>
          </cell>
          <cell r="O422">
            <v>20</v>
          </cell>
          <cell r="P422">
            <v>32000</v>
          </cell>
        </row>
        <row r="423">
          <cell r="A423">
            <v>13</v>
          </cell>
          <cell r="B423" t="str">
            <v>600V XLPE CABLE, 3C-5.5 SQ.MM</v>
          </cell>
          <cell r="C423">
            <v>1500</v>
          </cell>
          <cell r="D423" t="str">
            <v>M</v>
          </cell>
          <cell r="E423">
            <v>20</v>
          </cell>
          <cell r="F423">
            <v>30000</v>
          </cell>
          <cell r="G423">
            <v>0</v>
          </cell>
          <cell r="H423">
            <v>0</v>
          </cell>
          <cell r="I423">
            <v>0.1</v>
          </cell>
          <cell r="J423">
            <v>150</v>
          </cell>
          <cell r="K423">
            <v>20</v>
          </cell>
          <cell r="L423">
            <v>30000</v>
          </cell>
          <cell r="M423">
            <v>0</v>
          </cell>
          <cell r="N423">
            <v>0</v>
          </cell>
          <cell r="O423">
            <v>28</v>
          </cell>
          <cell r="P423">
            <v>42000</v>
          </cell>
        </row>
        <row r="424">
          <cell r="A424">
            <v>14</v>
          </cell>
          <cell r="B424" t="str">
            <v xml:space="preserve">JUNCTION BOX CL.1 DIV.2 GROUP D 250L x 250W x 150D </v>
          </cell>
          <cell r="C424">
            <v>4</v>
          </cell>
          <cell r="D424" t="str">
            <v>SET</v>
          </cell>
          <cell r="E424">
            <v>8000</v>
          </cell>
          <cell r="F424">
            <v>32000</v>
          </cell>
          <cell r="G424">
            <v>0</v>
          </cell>
          <cell r="H424">
            <v>0</v>
          </cell>
          <cell r="I424">
            <v>4</v>
          </cell>
          <cell r="J424">
            <v>16</v>
          </cell>
          <cell r="K424">
            <v>8000</v>
          </cell>
          <cell r="L424">
            <v>32000</v>
          </cell>
          <cell r="M424">
            <v>0</v>
          </cell>
          <cell r="N424">
            <v>0</v>
          </cell>
          <cell r="O424">
            <v>1120</v>
          </cell>
          <cell r="P424">
            <v>4480</v>
          </cell>
        </row>
        <row r="425">
          <cell r="A425">
            <v>15</v>
          </cell>
          <cell r="B425" t="str">
            <v xml:space="preserve">JUNCTION BOX WEATHER PROOF 250L x 250W x 150D </v>
          </cell>
          <cell r="C425">
            <v>2</v>
          </cell>
          <cell r="D425" t="str">
            <v>SET</v>
          </cell>
          <cell r="E425">
            <v>4000</v>
          </cell>
          <cell r="F425">
            <v>8000</v>
          </cell>
          <cell r="G425">
            <v>0</v>
          </cell>
          <cell r="H425">
            <v>0</v>
          </cell>
          <cell r="I425">
            <v>3</v>
          </cell>
          <cell r="J425">
            <v>6</v>
          </cell>
          <cell r="K425">
            <v>4000</v>
          </cell>
          <cell r="L425">
            <v>8000</v>
          </cell>
          <cell r="M425">
            <v>0</v>
          </cell>
          <cell r="N425">
            <v>0</v>
          </cell>
          <cell r="O425">
            <v>840</v>
          </cell>
          <cell r="P425">
            <v>1680</v>
          </cell>
        </row>
        <row r="426">
          <cell r="A426">
            <v>16</v>
          </cell>
          <cell r="B426" t="str">
            <v>RSG CONDUIT, 2"</v>
          </cell>
          <cell r="C426">
            <v>250</v>
          </cell>
          <cell r="D426" t="str">
            <v>M</v>
          </cell>
          <cell r="E426">
            <v>105</v>
          </cell>
          <cell r="F426">
            <v>26250</v>
          </cell>
          <cell r="G426">
            <v>0</v>
          </cell>
          <cell r="H426">
            <v>0</v>
          </cell>
          <cell r="I426">
            <v>0.98</v>
          </cell>
          <cell r="J426">
            <v>245</v>
          </cell>
          <cell r="K426">
            <v>105</v>
          </cell>
          <cell r="L426">
            <v>26250</v>
          </cell>
          <cell r="M426">
            <v>0</v>
          </cell>
          <cell r="N426">
            <v>0</v>
          </cell>
          <cell r="O426">
            <v>274</v>
          </cell>
          <cell r="P426">
            <v>68500</v>
          </cell>
        </row>
        <row r="427">
          <cell r="A427">
            <v>17</v>
          </cell>
          <cell r="B427" t="str">
            <v>HOT DIPPED GALVALNIZED STEEL U-CHANNEL 41x41x2.0t</v>
          </cell>
          <cell r="C427">
            <v>15</v>
          </cell>
          <cell r="D427" t="str">
            <v>M</v>
          </cell>
          <cell r="E427">
            <v>82</v>
          </cell>
          <cell r="F427">
            <v>1230</v>
          </cell>
          <cell r="G427">
            <v>0</v>
          </cell>
          <cell r="H427">
            <v>0</v>
          </cell>
          <cell r="I427">
            <v>0.40699999999999997</v>
          </cell>
          <cell r="J427">
            <v>6</v>
          </cell>
          <cell r="K427">
            <v>82</v>
          </cell>
          <cell r="L427">
            <v>1230</v>
          </cell>
          <cell r="M427">
            <v>0</v>
          </cell>
          <cell r="N427">
            <v>0</v>
          </cell>
          <cell r="O427">
            <v>114</v>
          </cell>
          <cell r="P427">
            <v>1710</v>
          </cell>
        </row>
        <row r="428">
          <cell r="A428">
            <v>18</v>
          </cell>
          <cell r="B428" t="str">
            <v xml:space="preserve">CAMERA SUPPORT, HOT DIPPED GALVANIZED STEEL </v>
          </cell>
          <cell r="C428">
            <v>4</v>
          </cell>
          <cell r="D428" t="str">
            <v>SET</v>
          </cell>
          <cell r="E428">
            <v>8100</v>
          </cell>
          <cell r="F428">
            <v>32400</v>
          </cell>
          <cell r="G428">
            <v>0</v>
          </cell>
          <cell r="H428">
            <v>0</v>
          </cell>
          <cell r="I428">
            <v>4</v>
          </cell>
          <cell r="J428">
            <v>16</v>
          </cell>
          <cell r="K428">
            <v>8100</v>
          </cell>
          <cell r="L428">
            <v>32400</v>
          </cell>
          <cell r="M428">
            <v>0</v>
          </cell>
          <cell r="N428">
            <v>0</v>
          </cell>
          <cell r="O428">
            <v>1120</v>
          </cell>
          <cell r="P428">
            <v>4480</v>
          </cell>
        </row>
        <row r="429">
          <cell r="B429" t="str">
            <v>W/ COATING, WALL MOUNT. TYPE</v>
          </cell>
          <cell r="C429">
            <v>1.25</v>
          </cell>
          <cell r="D429">
            <v>4.8499999999999996</v>
          </cell>
          <cell r="E429">
            <v>1</v>
          </cell>
          <cell r="F429">
            <v>0</v>
          </cell>
          <cell r="G429">
            <v>0</v>
          </cell>
          <cell r="H429">
            <v>0</v>
          </cell>
          <cell r="I429">
            <v>0.13</v>
          </cell>
          <cell r="J429">
            <v>0</v>
          </cell>
          <cell r="K429">
            <v>0</v>
          </cell>
          <cell r="L429">
            <v>0</v>
          </cell>
          <cell r="M429">
            <v>0</v>
          </cell>
          <cell r="N429">
            <v>0</v>
          </cell>
          <cell r="O429">
            <v>0</v>
          </cell>
          <cell r="P429">
            <v>0</v>
          </cell>
        </row>
        <row r="430">
          <cell r="A430">
            <v>19</v>
          </cell>
          <cell r="B430" t="str">
            <v xml:space="preserve">CAMERA SUPPORT, HOT DIPPED GALVANIZED STEEL </v>
          </cell>
          <cell r="C430">
            <v>6</v>
          </cell>
          <cell r="D430" t="str">
            <v>SET</v>
          </cell>
          <cell r="E430">
            <v>14000</v>
          </cell>
          <cell r="F430">
            <v>84000</v>
          </cell>
          <cell r="G430">
            <v>0</v>
          </cell>
          <cell r="H430">
            <v>0</v>
          </cell>
          <cell r="I430">
            <v>20</v>
          </cell>
          <cell r="J430">
            <v>120</v>
          </cell>
          <cell r="K430">
            <v>14000</v>
          </cell>
          <cell r="L430">
            <v>84000</v>
          </cell>
          <cell r="M430">
            <v>0</v>
          </cell>
          <cell r="N430">
            <v>0</v>
          </cell>
          <cell r="O430">
            <v>5600</v>
          </cell>
          <cell r="P430">
            <v>33600</v>
          </cell>
        </row>
        <row r="431">
          <cell r="B431" t="str">
            <v>W/ COATING, STANCHION TYPE, 3M H , W/FUNDATION</v>
          </cell>
          <cell r="C431">
            <v>1.5</v>
          </cell>
          <cell r="D431">
            <v>5.08</v>
          </cell>
          <cell r="E431">
            <v>1</v>
          </cell>
          <cell r="F431">
            <v>0</v>
          </cell>
          <cell r="G431">
            <v>0</v>
          </cell>
          <cell r="H431">
            <v>0</v>
          </cell>
          <cell r="I431">
            <v>0.15</v>
          </cell>
          <cell r="J431">
            <v>0</v>
          </cell>
          <cell r="K431">
            <v>0</v>
          </cell>
          <cell r="L431">
            <v>0</v>
          </cell>
          <cell r="M431">
            <v>0</v>
          </cell>
          <cell r="N431">
            <v>0</v>
          </cell>
          <cell r="O431">
            <v>0</v>
          </cell>
          <cell r="P431">
            <v>0</v>
          </cell>
        </row>
        <row r="432">
          <cell r="A432">
            <v>20</v>
          </cell>
          <cell r="B432" t="str">
            <v xml:space="preserve"> HOT DIPPED GALVANIZED CONDUIT FITTING, UNION,</v>
          </cell>
          <cell r="C432">
            <v>1</v>
          </cell>
          <cell r="D432" t="str">
            <v>LOT</v>
          </cell>
          <cell r="E432">
            <v>78750</v>
          </cell>
          <cell r="F432">
            <v>78750</v>
          </cell>
          <cell r="G432">
            <v>0</v>
          </cell>
          <cell r="H432">
            <v>0</v>
          </cell>
          <cell r="I432">
            <v>122.5</v>
          </cell>
          <cell r="J432">
            <v>123</v>
          </cell>
          <cell r="K432">
            <v>78750</v>
          </cell>
          <cell r="L432">
            <v>78750</v>
          </cell>
          <cell r="M432">
            <v>0</v>
          </cell>
          <cell r="N432">
            <v>0</v>
          </cell>
          <cell r="O432">
            <v>34300</v>
          </cell>
          <cell r="P432">
            <v>34300</v>
          </cell>
        </row>
        <row r="433">
          <cell r="B433" t="str">
            <v>SEALING FITTING</v>
          </cell>
          <cell r="C433">
            <v>2</v>
          </cell>
          <cell r="D433">
            <v>5.54</v>
          </cell>
          <cell r="E433">
            <v>1</v>
          </cell>
          <cell r="F433">
            <v>0</v>
          </cell>
          <cell r="G433">
            <v>0</v>
          </cell>
          <cell r="H433">
            <v>0</v>
          </cell>
          <cell r="I433">
            <v>0.2</v>
          </cell>
          <cell r="J433">
            <v>0</v>
          </cell>
          <cell r="K433">
            <v>0</v>
          </cell>
          <cell r="L433">
            <v>0</v>
          </cell>
          <cell r="M433">
            <v>0</v>
          </cell>
          <cell r="N433">
            <v>0</v>
          </cell>
          <cell r="O433">
            <v>0</v>
          </cell>
          <cell r="P433">
            <v>0</v>
          </cell>
        </row>
        <row r="434">
          <cell r="A434">
            <v>21</v>
          </cell>
          <cell r="B434" t="str">
            <v>FIBER OPTIC CABLE CABLE , 1 FIBERS</v>
          </cell>
          <cell r="C434">
            <v>1250</v>
          </cell>
          <cell r="D434" t="str">
            <v>M</v>
          </cell>
          <cell r="E434">
            <v>38</v>
          </cell>
          <cell r="F434">
            <v>47500</v>
          </cell>
          <cell r="G434">
            <v>0</v>
          </cell>
          <cell r="H434">
            <v>0</v>
          </cell>
          <cell r="I434">
            <v>0.1</v>
          </cell>
          <cell r="J434">
            <v>125</v>
          </cell>
          <cell r="K434">
            <v>38</v>
          </cell>
          <cell r="L434">
            <v>47500</v>
          </cell>
          <cell r="M434">
            <v>0</v>
          </cell>
          <cell r="N434">
            <v>0</v>
          </cell>
          <cell r="O434">
            <v>28</v>
          </cell>
          <cell r="P434">
            <v>35000</v>
          </cell>
        </row>
        <row r="435">
          <cell r="A435">
            <v>22</v>
          </cell>
          <cell r="B435" t="str">
            <v>FIBER OPTIC VIDEO SIGNAL RECEIVER</v>
          </cell>
          <cell r="C435">
            <v>1</v>
          </cell>
          <cell r="D435" t="str">
            <v>SET</v>
          </cell>
          <cell r="E435">
            <v>23400</v>
          </cell>
          <cell r="F435">
            <v>23400</v>
          </cell>
          <cell r="G435">
            <v>0</v>
          </cell>
          <cell r="H435">
            <v>0</v>
          </cell>
          <cell r="I435">
            <v>4</v>
          </cell>
          <cell r="J435">
            <v>4</v>
          </cell>
          <cell r="K435">
            <v>23400</v>
          </cell>
          <cell r="L435">
            <v>23400</v>
          </cell>
          <cell r="M435">
            <v>0</v>
          </cell>
          <cell r="N435">
            <v>0</v>
          </cell>
          <cell r="O435">
            <v>1120</v>
          </cell>
          <cell r="P435">
            <v>1120</v>
          </cell>
        </row>
        <row r="436">
          <cell r="A436">
            <v>23</v>
          </cell>
          <cell r="B436" t="str">
            <v>FIBER OPTIC VIDEO SIGNAL TRANSMITER</v>
          </cell>
          <cell r="C436">
            <v>1</v>
          </cell>
          <cell r="D436" t="str">
            <v>SET</v>
          </cell>
          <cell r="E436">
            <v>25200</v>
          </cell>
          <cell r="F436">
            <v>25200</v>
          </cell>
          <cell r="G436">
            <v>0</v>
          </cell>
          <cell r="H436">
            <v>0</v>
          </cell>
          <cell r="I436">
            <v>4</v>
          </cell>
          <cell r="J436">
            <v>4</v>
          </cell>
          <cell r="K436">
            <v>25200</v>
          </cell>
          <cell r="L436">
            <v>25200</v>
          </cell>
          <cell r="M436">
            <v>0</v>
          </cell>
          <cell r="N436">
            <v>0</v>
          </cell>
          <cell r="O436">
            <v>1120</v>
          </cell>
          <cell r="P436">
            <v>1120</v>
          </cell>
        </row>
        <row r="437">
          <cell r="A437">
            <v>24</v>
          </cell>
          <cell r="B437" t="str">
            <v xml:space="preserve"> MISCELLANEOUS MATERIALS</v>
          </cell>
          <cell r="C437">
            <v>1</v>
          </cell>
          <cell r="D437" t="str">
            <v>LOT</v>
          </cell>
          <cell r="E437">
            <v>50879.4</v>
          </cell>
          <cell r="F437">
            <v>50879</v>
          </cell>
          <cell r="G437">
            <v>0</v>
          </cell>
          <cell r="H437">
            <v>0</v>
          </cell>
          <cell r="I437">
            <v>38.61</v>
          </cell>
          <cell r="J437">
            <v>39</v>
          </cell>
          <cell r="K437">
            <v>50879</v>
          </cell>
          <cell r="L437">
            <v>50879</v>
          </cell>
          <cell r="M437">
            <v>0</v>
          </cell>
          <cell r="N437">
            <v>0</v>
          </cell>
          <cell r="O437">
            <v>10811</v>
          </cell>
          <cell r="P437">
            <v>10811</v>
          </cell>
        </row>
        <row r="438">
          <cell r="B438" t="str">
            <v>SUB-TOTAL : (G)</v>
          </cell>
          <cell r="C438">
            <v>3.5</v>
          </cell>
          <cell r="D438">
            <v>8.08</v>
          </cell>
          <cell r="E438">
            <v>1</v>
          </cell>
          <cell r="F438">
            <v>1746859</v>
          </cell>
          <cell r="G438">
            <v>0</v>
          </cell>
          <cell r="H438">
            <v>0</v>
          </cell>
          <cell r="I438">
            <v>0.10000023841857911</v>
          </cell>
          <cell r="J438">
            <v>1326</v>
          </cell>
          <cell r="K438">
            <v>0</v>
          </cell>
          <cell r="L438">
            <v>1746859</v>
          </cell>
          <cell r="M438">
            <v>0</v>
          </cell>
          <cell r="N438">
            <v>0</v>
          </cell>
          <cell r="O438">
            <v>0</v>
          </cell>
          <cell r="P438">
            <v>371601</v>
          </cell>
        </row>
        <row r="439">
          <cell r="B439" t="str">
            <v xml:space="preserve">XS </v>
          </cell>
          <cell r="C439">
            <v>4</v>
          </cell>
          <cell r="D439">
            <v>8.56</v>
          </cell>
          <cell r="E439">
            <v>1</v>
          </cell>
          <cell r="F439">
            <v>0</v>
          </cell>
          <cell r="G439">
            <v>0</v>
          </cell>
          <cell r="H439">
            <v>0</v>
          </cell>
          <cell r="I439">
            <v>0.41</v>
          </cell>
          <cell r="J439">
            <v>0</v>
          </cell>
          <cell r="K439">
            <v>0</v>
          </cell>
          <cell r="L439">
            <v>0</v>
          </cell>
          <cell r="M439">
            <v>0</v>
          </cell>
          <cell r="N439">
            <v>0</v>
          </cell>
          <cell r="O439">
            <v>0</v>
          </cell>
          <cell r="P439">
            <v>0</v>
          </cell>
        </row>
        <row r="440">
          <cell r="B440" t="str">
            <v xml:space="preserve">XS </v>
          </cell>
          <cell r="C440">
            <v>5</v>
          </cell>
          <cell r="D440">
            <v>9.5299999999999994</v>
          </cell>
          <cell r="E440">
            <v>1</v>
          </cell>
          <cell r="F440">
            <v>0</v>
          </cell>
          <cell r="G440">
            <v>0</v>
          </cell>
          <cell r="H440">
            <v>0</v>
          </cell>
          <cell r="I440">
            <v>0.51</v>
          </cell>
          <cell r="J440">
            <v>0</v>
          </cell>
          <cell r="K440">
            <v>0</v>
          </cell>
          <cell r="L440">
            <v>0</v>
          </cell>
          <cell r="M440">
            <v>0</v>
          </cell>
          <cell r="N440">
            <v>0</v>
          </cell>
          <cell r="O440">
            <v>0</v>
          </cell>
          <cell r="P440">
            <v>0</v>
          </cell>
        </row>
        <row r="441">
          <cell r="A441" t="str">
            <v>H.</v>
          </cell>
          <cell r="B441" t="str">
            <v xml:space="preserve"> CATHODIC PROTECTION SYSTEM </v>
          </cell>
          <cell r="C441">
            <v>6</v>
          </cell>
          <cell r="D441">
            <v>10.97</v>
          </cell>
          <cell r="E441">
            <v>1.25</v>
          </cell>
          <cell r="F441">
            <v>0</v>
          </cell>
          <cell r="G441">
            <v>0</v>
          </cell>
          <cell r="H441">
            <v>0</v>
          </cell>
          <cell r="I441">
            <v>0.61</v>
          </cell>
          <cell r="J441">
            <v>0</v>
          </cell>
          <cell r="K441">
            <v>0</v>
          </cell>
          <cell r="L441">
            <v>0</v>
          </cell>
          <cell r="M441">
            <v>0</v>
          </cell>
          <cell r="N441">
            <v>0</v>
          </cell>
          <cell r="O441">
            <v>0</v>
          </cell>
          <cell r="P441">
            <v>0</v>
          </cell>
        </row>
        <row r="442">
          <cell r="A442">
            <v>1</v>
          </cell>
          <cell r="B442" t="str">
            <v>40LB型鎂犧牲陽極</v>
          </cell>
          <cell r="C442">
            <v>60</v>
          </cell>
          <cell r="D442" t="str">
            <v>SET</v>
          </cell>
          <cell r="E442">
            <v>8000</v>
          </cell>
          <cell r="F442">
            <v>480000</v>
          </cell>
          <cell r="G442">
            <v>0</v>
          </cell>
          <cell r="H442">
            <v>0</v>
          </cell>
          <cell r="I442">
            <v>9</v>
          </cell>
          <cell r="J442">
            <v>540</v>
          </cell>
          <cell r="K442">
            <v>8000</v>
          </cell>
          <cell r="L442">
            <v>480000</v>
          </cell>
          <cell r="M442">
            <v>0</v>
          </cell>
          <cell r="N442">
            <v>0</v>
          </cell>
          <cell r="O442">
            <v>2520</v>
          </cell>
          <cell r="P442">
            <v>151200</v>
          </cell>
        </row>
        <row r="443">
          <cell r="A443">
            <v>2</v>
          </cell>
          <cell r="B443" t="str">
            <v xml:space="preserve">ZINC GROUNDING CELL, FOUR ANODE UNITS WITH </v>
          </cell>
          <cell r="C443">
            <v>5</v>
          </cell>
          <cell r="D443" t="str">
            <v>SET</v>
          </cell>
          <cell r="E443">
            <v>14000</v>
          </cell>
          <cell r="F443">
            <v>70000</v>
          </cell>
          <cell r="G443">
            <v>0</v>
          </cell>
          <cell r="H443">
            <v>0</v>
          </cell>
          <cell r="I443">
            <v>6</v>
          </cell>
          <cell r="J443">
            <v>30</v>
          </cell>
          <cell r="K443">
            <v>14000</v>
          </cell>
          <cell r="L443">
            <v>70000</v>
          </cell>
          <cell r="M443">
            <v>0</v>
          </cell>
          <cell r="N443">
            <v>0</v>
          </cell>
          <cell r="O443">
            <v>1680</v>
          </cell>
          <cell r="P443">
            <v>8400</v>
          </cell>
        </row>
        <row r="444">
          <cell r="B444" t="str">
            <v xml:space="preserve">10 FT OF #6 AWG HMWPE CATHODIC </v>
          </cell>
          <cell r="C444">
            <v>12</v>
          </cell>
          <cell r="D444">
            <v>12.7</v>
          </cell>
          <cell r="E444">
            <v>1.25</v>
          </cell>
          <cell r="F444">
            <v>0</v>
          </cell>
          <cell r="G444">
            <v>0</v>
          </cell>
          <cell r="H444">
            <v>0</v>
          </cell>
          <cell r="I444">
            <v>1.22</v>
          </cell>
          <cell r="J444">
            <v>0</v>
          </cell>
          <cell r="K444">
            <v>0</v>
          </cell>
          <cell r="L444">
            <v>0</v>
          </cell>
          <cell r="M444">
            <v>0</v>
          </cell>
          <cell r="N444">
            <v>0</v>
          </cell>
          <cell r="O444">
            <v>0</v>
          </cell>
          <cell r="P444">
            <v>0</v>
          </cell>
        </row>
        <row r="445">
          <cell r="B445" t="str">
            <v xml:space="preserve">PROTECTION COPPER CABLE, 1.4"X1.4"X60" </v>
          </cell>
          <cell r="C445">
            <v>14</v>
          </cell>
          <cell r="D445">
            <v>12.7</v>
          </cell>
          <cell r="E445">
            <v>1.25</v>
          </cell>
          <cell r="F445">
            <v>0</v>
          </cell>
          <cell r="G445">
            <v>0</v>
          </cell>
          <cell r="H445">
            <v>0</v>
          </cell>
          <cell r="I445">
            <v>1.42</v>
          </cell>
          <cell r="J445">
            <v>0</v>
          </cell>
          <cell r="K445">
            <v>0</v>
          </cell>
          <cell r="L445">
            <v>0</v>
          </cell>
          <cell r="M445">
            <v>0</v>
          </cell>
          <cell r="N445">
            <v>0</v>
          </cell>
          <cell r="O445">
            <v>0</v>
          </cell>
          <cell r="P445">
            <v>0</v>
          </cell>
          <cell r="Q445">
            <v>0</v>
          </cell>
        </row>
        <row r="446">
          <cell r="B446" t="str">
            <v>ANODE</v>
          </cell>
          <cell r="C446">
            <v>16</v>
          </cell>
          <cell r="D446">
            <v>12.7</v>
          </cell>
          <cell r="E446">
            <v>1.25</v>
          </cell>
          <cell r="F446">
            <v>0</v>
          </cell>
          <cell r="G446">
            <v>0</v>
          </cell>
          <cell r="H446">
            <v>0</v>
          </cell>
          <cell r="I446">
            <v>1.62</v>
          </cell>
          <cell r="J446">
            <v>0</v>
          </cell>
          <cell r="K446">
            <v>0</v>
          </cell>
          <cell r="L446">
            <v>0</v>
          </cell>
          <cell r="M446">
            <v>0</v>
          </cell>
          <cell r="N446">
            <v>0</v>
          </cell>
          <cell r="O446">
            <v>0</v>
          </cell>
          <cell r="P446">
            <v>0</v>
          </cell>
        </row>
        <row r="447">
          <cell r="A447">
            <v>3</v>
          </cell>
          <cell r="B447" t="str">
            <v>TEST JUNTION BOX</v>
          </cell>
          <cell r="C447">
            <v>7</v>
          </cell>
          <cell r="D447" t="str">
            <v>SET</v>
          </cell>
          <cell r="E447">
            <v>3000</v>
          </cell>
          <cell r="F447">
            <v>21000</v>
          </cell>
          <cell r="G447">
            <v>0</v>
          </cell>
          <cell r="H447">
            <v>0</v>
          </cell>
          <cell r="I447">
            <v>6</v>
          </cell>
          <cell r="J447">
            <v>42</v>
          </cell>
          <cell r="K447">
            <v>3000</v>
          </cell>
          <cell r="L447">
            <v>21000</v>
          </cell>
          <cell r="M447">
            <v>0</v>
          </cell>
          <cell r="N447">
            <v>0</v>
          </cell>
          <cell r="O447">
            <v>1680</v>
          </cell>
          <cell r="P447">
            <v>11760</v>
          </cell>
        </row>
        <row r="448">
          <cell r="A448">
            <v>4</v>
          </cell>
          <cell r="B448" t="str">
            <v>Cu-CuS04 REFERENCE ELECTRODE WITH 10 FT OF</v>
          </cell>
          <cell r="C448">
            <v>7</v>
          </cell>
          <cell r="D448" t="str">
            <v>SET</v>
          </cell>
          <cell r="E448">
            <v>4000</v>
          </cell>
          <cell r="F448">
            <v>28000</v>
          </cell>
          <cell r="G448">
            <v>0</v>
          </cell>
          <cell r="H448">
            <v>0</v>
          </cell>
          <cell r="I448">
            <v>6</v>
          </cell>
          <cell r="J448">
            <v>42</v>
          </cell>
          <cell r="K448">
            <v>4000</v>
          </cell>
          <cell r="L448">
            <v>28000</v>
          </cell>
          <cell r="M448">
            <v>0</v>
          </cell>
          <cell r="N448">
            <v>0</v>
          </cell>
          <cell r="O448">
            <v>1680</v>
          </cell>
          <cell r="P448">
            <v>11760</v>
          </cell>
        </row>
        <row r="449">
          <cell r="B449" t="str">
            <v xml:space="preserve">#8 AWG HMWPE CATHODIC PROTECTION  </v>
          </cell>
          <cell r="C449">
            <v>22</v>
          </cell>
          <cell r="D449">
            <v>12.7</v>
          </cell>
          <cell r="E449">
            <v>1.25</v>
          </cell>
          <cell r="I449">
            <v>2.23</v>
          </cell>
          <cell r="J449">
            <v>11.72</v>
          </cell>
          <cell r="K449">
            <v>13.950000000000001</v>
          </cell>
          <cell r="P449">
            <v>8</v>
          </cell>
        </row>
        <row r="450">
          <cell r="B450" t="str">
            <v xml:space="preserve">COPPER CABLE &amp; BACKFILL OVER SIZE   </v>
          </cell>
        </row>
        <row r="451">
          <cell r="B451" t="str">
            <v>6" D x 10" L, GLOBAL TYPE OR EQUAL</v>
          </cell>
        </row>
        <row r="452">
          <cell r="A452">
            <v>5</v>
          </cell>
          <cell r="B452" t="str">
            <v>#8AWG 1/C HALAR CABLE</v>
          </cell>
          <cell r="C452">
            <v>475</v>
          </cell>
          <cell r="D452" t="str">
            <v>M</v>
          </cell>
          <cell r="E452">
            <v>120</v>
          </cell>
          <cell r="F452">
            <v>57000</v>
          </cell>
          <cell r="G452">
            <v>0</v>
          </cell>
          <cell r="H452">
            <v>0</v>
          </cell>
          <cell r="I452">
            <v>0.12</v>
          </cell>
          <cell r="J452">
            <v>57</v>
          </cell>
          <cell r="K452">
            <v>120</v>
          </cell>
          <cell r="L452">
            <v>57000</v>
          </cell>
          <cell r="M452">
            <v>0</v>
          </cell>
          <cell r="N452">
            <v>0</v>
          </cell>
          <cell r="O452">
            <v>34</v>
          </cell>
          <cell r="P452">
            <v>16150</v>
          </cell>
        </row>
        <row r="453">
          <cell r="A453">
            <v>6</v>
          </cell>
          <cell r="B453" t="str">
            <v>CADWELD POWDER CARTRIDGE, CA-25 TYPE</v>
          </cell>
          <cell r="C453">
            <v>15</v>
          </cell>
          <cell r="D453" t="str">
            <v>PCS</v>
          </cell>
          <cell r="E453">
            <v>125</v>
          </cell>
          <cell r="F453">
            <v>1875</v>
          </cell>
          <cell r="G453">
            <v>0</v>
          </cell>
          <cell r="H453">
            <v>0</v>
          </cell>
          <cell r="I453">
            <v>1</v>
          </cell>
          <cell r="J453">
            <v>15</v>
          </cell>
          <cell r="K453">
            <v>125</v>
          </cell>
          <cell r="L453">
            <v>1875</v>
          </cell>
          <cell r="M453">
            <v>0</v>
          </cell>
          <cell r="N453">
            <v>0</v>
          </cell>
          <cell r="O453">
            <v>280</v>
          </cell>
          <cell r="P453">
            <v>4200</v>
          </cell>
        </row>
        <row r="454">
          <cell r="A454">
            <v>7</v>
          </cell>
          <cell r="B454" t="str">
            <v>CADWELD MOLD</v>
          </cell>
          <cell r="C454">
            <v>1</v>
          </cell>
          <cell r="D454" t="str">
            <v>SET</v>
          </cell>
          <cell r="E454">
            <v>1500</v>
          </cell>
          <cell r="F454">
            <v>1500</v>
          </cell>
          <cell r="G454">
            <v>0</v>
          </cell>
          <cell r="H454">
            <v>0</v>
          </cell>
          <cell r="I454">
            <v>0</v>
          </cell>
          <cell r="J454">
            <v>0</v>
          </cell>
          <cell r="K454">
            <v>1500</v>
          </cell>
          <cell r="L454">
            <v>1500</v>
          </cell>
          <cell r="M454">
            <v>0</v>
          </cell>
          <cell r="N454">
            <v>0</v>
          </cell>
          <cell r="O454">
            <v>0</v>
          </cell>
          <cell r="P454">
            <v>0</v>
          </cell>
        </row>
        <row r="455">
          <cell r="A455">
            <v>8</v>
          </cell>
          <cell r="B455" t="str">
            <v>C TYPE LUG</v>
          </cell>
          <cell r="C455">
            <v>60</v>
          </cell>
          <cell r="D455" t="str">
            <v>PCS</v>
          </cell>
          <cell r="E455">
            <v>50</v>
          </cell>
          <cell r="F455">
            <v>3000</v>
          </cell>
          <cell r="G455">
            <v>0</v>
          </cell>
          <cell r="H455">
            <v>0</v>
          </cell>
          <cell r="I455">
            <v>0.5</v>
          </cell>
          <cell r="J455">
            <v>30</v>
          </cell>
          <cell r="K455">
            <v>50</v>
          </cell>
          <cell r="L455">
            <v>3000</v>
          </cell>
          <cell r="M455">
            <v>0</v>
          </cell>
          <cell r="N455">
            <v>0</v>
          </cell>
          <cell r="O455">
            <v>140</v>
          </cell>
          <cell r="P455">
            <v>8400</v>
          </cell>
        </row>
        <row r="456">
          <cell r="A456">
            <v>9</v>
          </cell>
          <cell r="B456" t="str">
            <v>TOOL,MOLD SUPPORT CLAMP CADWELD CAB-320</v>
          </cell>
          <cell r="C456">
            <v>1</v>
          </cell>
          <cell r="D456" t="str">
            <v>PCS</v>
          </cell>
          <cell r="E456">
            <v>2500</v>
          </cell>
          <cell r="F456">
            <v>2500</v>
          </cell>
          <cell r="G456">
            <v>0</v>
          </cell>
          <cell r="H456">
            <v>0</v>
          </cell>
          <cell r="I456">
            <v>0</v>
          </cell>
          <cell r="J456">
            <v>0</v>
          </cell>
          <cell r="K456">
            <v>2500</v>
          </cell>
          <cell r="L456">
            <v>2500</v>
          </cell>
          <cell r="M456">
            <v>0</v>
          </cell>
          <cell r="N456">
            <v>0</v>
          </cell>
          <cell r="O456">
            <v>0</v>
          </cell>
          <cell r="P456">
            <v>0</v>
          </cell>
        </row>
        <row r="457">
          <cell r="A457">
            <v>10</v>
          </cell>
          <cell r="B457" t="str">
            <v xml:space="preserve">NONMETALLIC CONDUIT, PVC CNS 1302 UPVC </v>
          </cell>
          <cell r="C457">
            <v>285</v>
          </cell>
          <cell r="D457" t="str">
            <v>M</v>
          </cell>
          <cell r="E457">
            <v>16</v>
          </cell>
          <cell r="F457">
            <v>4560</v>
          </cell>
          <cell r="G457">
            <v>0</v>
          </cell>
          <cell r="H457">
            <v>0</v>
          </cell>
          <cell r="I457">
            <v>0.5</v>
          </cell>
          <cell r="J457">
            <v>143</v>
          </cell>
          <cell r="K457">
            <v>16</v>
          </cell>
          <cell r="L457">
            <v>4560</v>
          </cell>
          <cell r="M457">
            <v>0</v>
          </cell>
          <cell r="N457">
            <v>0</v>
          </cell>
          <cell r="O457">
            <v>140</v>
          </cell>
          <cell r="P457">
            <v>39900</v>
          </cell>
          <cell r="Q457">
            <v>0</v>
          </cell>
        </row>
        <row r="458">
          <cell r="B458" t="str">
            <v>TABLE 1, 1"</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row>
        <row r="459">
          <cell r="A459">
            <v>11</v>
          </cell>
          <cell r="B459" t="str">
            <v xml:space="preserve">CONCRETE, 3000PSI </v>
          </cell>
          <cell r="C459">
            <v>3</v>
          </cell>
          <cell r="D459" t="str">
            <v>M3</v>
          </cell>
          <cell r="E459" t="str">
            <v>M+L</v>
          </cell>
          <cell r="F459" t="str">
            <v>M+L</v>
          </cell>
          <cell r="G459">
            <v>0</v>
          </cell>
          <cell r="H459">
            <v>0</v>
          </cell>
          <cell r="I459">
            <v>0</v>
          </cell>
          <cell r="J459">
            <v>0</v>
          </cell>
          <cell r="K459" t="str">
            <v>M+L</v>
          </cell>
          <cell r="L459" t="str">
            <v>M+L</v>
          </cell>
          <cell r="M459">
            <v>0</v>
          </cell>
          <cell r="N459">
            <v>0</v>
          </cell>
          <cell r="O459">
            <v>2300</v>
          </cell>
          <cell r="P459">
            <v>6900</v>
          </cell>
        </row>
        <row r="460">
          <cell r="A460">
            <v>12</v>
          </cell>
          <cell r="B460" t="str">
            <v>STEEL REINFORCING BAR, 3/8"</v>
          </cell>
          <cell r="C460">
            <v>610</v>
          </cell>
          <cell r="D460" t="str">
            <v>KG</v>
          </cell>
          <cell r="E460" t="str">
            <v>M+L</v>
          </cell>
          <cell r="F460" t="str">
            <v>M+L</v>
          </cell>
          <cell r="G460">
            <v>0</v>
          </cell>
          <cell r="H460">
            <v>0</v>
          </cell>
          <cell r="I460">
            <v>0</v>
          </cell>
          <cell r="J460">
            <v>0</v>
          </cell>
          <cell r="K460" t="str">
            <v>M+L</v>
          </cell>
          <cell r="L460" t="str">
            <v>M+L</v>
          </cell>
          <cell r="M460">
            <v>0</v>
          </cell>
          <cell r="N460">
            <v>0</v>
          </cell>
          <cell r="O460">
            <v>16</v>
          </cell>
          <cell r="P460">
            <v>9760</v>
          </cell>
        </row>
        <row r="461">
          <cell r="A461">
            <v>13</v>
          </cell>
          <cell r="B461" t="str">
            <v xml:space="preserve"> EXCAVATION</v>
          </cell>
          <cell r="C461">
            <v>152</v>
          </cell>
          <cell r="D461" t="str">
            <v>M3</v>
          </cell>
          <cell r="E461" t="str">
            <v>M+L</v>
          </cell>
          <cell r="F461" t="str">
            <v>M+L</v>
          </cell>
          <cell r="G461">
            <v>0</v>
          </cell>
          <cell r="H461">
            <v>0</v>
          </cell>
          <cell r="I461">
            <v>0</v>
          </cell>
          <cell r="J461">
            <v>0</v>
          </cell>
          <cell r="K461" t="str">
            <v>M+L</v>
          </cell>
          <cell r="L461" t="str">
            <v>M+L</v>
          </cell>
          <cell r="M461">
            <v>0</v>
          </cell>
          <cell r="N461">
            <v>0</v>
          </cell>
          <cell r="O461">
            <v>120</v>
          </cell>
          <cell r="P461">
            <v>18240</v>
          </cell>
        </row>
        <row r="462">
          <cell r="A462">
            <v>14</v>
          </cell>
          <cell r="B462" t="str">
            <v xml:space="preserve"> BACKFILL SAND</v>
          </cell>
          <cell r="C462">
            <v>50</v>
          </cell>
          <cell r="D462" t="str">
            <v>M3</v>
          </cell>
          <cell r="E462" t="str">
            <v>M+L</v>
          </cell>
          <cell r="F462" t="str">
            <v>M+L</v>
          </cell>
          <cell r="G462">
            <v>0</v>
          </cell>
          <cell r="H462">
            <v>0</v>
          </cell>
          <cell r="I462">
            <v>0</v>
          </cell>
          <cell r="J462">
            <v>0</v>
          </cell>
          <cell r="K462" t="str">
            <v>M+L</v>
          </cell>
          <cell r="L462" t="str">
            <v>M+L</v>
          </cell>
          <cell r="M462">
            <v>0</v>
          </cell>
          <cell r="N462">
            <v>0</v>
          </cell>
          <cell r="O462">
            <v>550</v>
          </cell>
          <cell r="P462">
            <v>27500</v>
          </cell>
        </row>
        <row r="463">
          <cell r="A463">
            <v>15</v>
          </cell>
          <cell r="B463" t="str">
            <v xml:space="preserve"> BACKFILL STONE</v>
          </cell>
          <cell r="C463">
            <v>31</v>
          </cell>
          <cell r="D463" t="str">
            <v>M3</v>
          </cell>
          <cell r="E463" t="str">
            <v>M+L</v>
          </cell>
          <cell r="F463" t="str">
            <v>M+L</v>
          </cell>
          <cell r="G463">
            <v>0</v>
          </cell>
          <cell r="H463">
            <v>0</v>
          </cell>
          <cell r="I463">
            <v>0</v>
          </cell>
          <cell r="J463">
            <v>0</v>
          </cell>
          <cell r="K463" t="str">
            <v>M+L</v>
          </cell>
          <cell r="L463" t="str">
            <v>M+L</v>
          </cell>
          <cell r="M463">
            <v>0</v>
          </cell>
          <cell r="N463">
            <v>0</v>
          </cell>
          <cell r="O463">
            <v>520</v>
          </cell>
          <cell r="P463">
            <v>16120</v>
          </cell>
        </row>
        <row r="464">
          <cell r="A464">
            <v>16</v>
          </cell>
          <cell r="B464" t="str">
            <v xml:space="preserve"> DISPOSAL</v>
          </cell>
          <cell r="C464">
            <v>80</v>
          </cell>
          <cell r="D464" t="str">
            <v>M3</v>
          </cell>
          <cell r="E464" t="str">
            <v>M+L</v>
          </cell>
          <cell r="F464" t="str">
            <v>M+L</v>
          </cell>
          <cell r="G464">
            <v>0</v>
          </cell>
          <cell r="H464">
            <v>0</v>
          </cell>
          <cell r="I464">
            <v>0</v>
          </cell>
          <cell r="J464">
            <v>0</v>
          </cell>
          <cell r="K464" t="str">
            <v>M+L</v>
          </cell>
          <cell r="L464" t="str">
            <v>M+L</v>
          </cell>
          <cell r="M464">
            <v>0</v>
          </cell>
          <cell r="N464">
            <v>0</v>
          </cell>
          <cell r="O464">
            <v>220</v>
          </cell>
          <cell r="P464">
            <v>17600</v>
          </cell>
        </row>
        <row r="465">
          <cell r="A465">
            <v>17</v>
          </cell>
          <cell r="B465" t="str">
            <v>熱縮絕緣套管理(含熱溶膠)</v>
          </cell>
          <cell r="C465">
            <v>9</v>
          </cell>
          <cell r="D465" t="str">
            <v>PCS</v>
          </cell>
          <cell r="E465">
            <v>500</v>
          </cell>
          <cell r="F465">
            <v>4500</v>
          </cell>
          <cell r="G465">
            <v>0</v>
          </cell>
          <cell r="H465">
            <v>0</v>
          </cell>
          <cell r="I465">
            <v>2</v>
          </cell>
          <cell r="J465">
            <v>18</v>
          </cell>
          <cell r="K465">
            <v>500</v>
          </cell>
          <cell r="L465">
            <v>4500</v>
          </cell>
          <cell r="M465">
            <v>0</v>
          </cell>
          <cell r="N465">
            <v>0</v>
          </cell>
          <cell r="O465">
            <v>560</v>
          </cell>
          <cell r="P465">
            <v>5040</v>
          </cell>
        </row>
        <row r="466">
          <cell r="A466">
            <v>18</v>
          </cell>
          <cell r="B466" t="str">
            <v>自融型絕緣膠帶</v>
          </cell>
          <cell r="C466">
            <v>7</v>
          </cell>
          <cell r="D466" t="str">
            <v>ROLL</v>
          </cell>
          <cell r="E466">
            <v>300</v>
          </cell>
          <cell r="F466">
            <v>2100</v>
          </cell>
          <cell r="G466">
            <v>0</v>
          </cell>
          <cell r="H466">
            <v>0</v>
          </cell>
          <cell r="I466">
            <v>1</v>
          </cell>
          <cell r="J466">
            <v>7</v>
          </cell>
          <cell r="K466">
            <v>300</v>
          </cell>
          <cell r="L466">
            <v>2100</v>
          </cell>
          <cell r="M466">
            <v>0</v>
          </cell>
          <cell r="N466">
            <v>0</v>
          </cell>
          <cell r="O466">
            <v>280</v>
          </cell>
          <cell r="P466">
            <v>1960</v>
          </cell>
        </row>
        <row r="467">
          <cell r="A467">
            <v>19</v>
          </cell>
          <cell r="B467" t="str">
            <v>熱融焊點PE包覆蓋</v>
          </cell>
          <cell r="C467">
            <v>8</v>
          </cell>
          <cell r="D467" t="str">
            <v>PCS</v>
          </cell>
          <cell r="E467">
            <v>350</v>
          </cell>
          <cell r="F467">
            <v>2800</v>
          </cell>
          <cell r="G467">
            <v>0</v>
          </cell>
          <cell r="H467">
            <v>0</v>
          </cell>
          <cell r="I467">
            <v>1</v>
          </cell>
          <cell r="J467">
            <v>8</v>
          </cell>
          <cell r="K467">
            <v>350</v>
          </cell>
          <cell r="L467">
            <v>2800</v>
          </cell>
          <cell r="M467">
            <v>0</v>
          </cell>
          <cell r="N467">
            <v>0</v>
          </cell>
          <cell r="O467">
            <v>280</v>
          </cell>
          <cell r="P467">
            <v>2240</v>
          </cell>
        </row>
        <row r="468">
          <cell r="A468">
            <v>20</v>
          </cell>
          <cell r="B468" t="str">
            <v>MISCELLANEOUS INCLUDE 防蝕系統測試調整 &amp; 交通安全措施費</v>
          </cell>
          <cell r="C468">
            <v>1</v>
          </cell>
          <cell r="D468" t="str">
            <v>LOT</v>
          </cell>
          <cell r="E468">
            <v>67883.5</v>
          </cell>
          <cell r="F468">
            <v>67884</v>
          </cell>
          <cell r="G468">
            <v>0</v>
          </cell>
          <cell r="H468">
            <v>0</v>
          </cell>
          <cell r="I468">
            <v>93.2</v>
          </cell>
          <cell r="J468">
            <v>93</v>
          </cell>
          <cell r="K468">
            <v>67884</v>
          </cell>
          <cell r="L468">
            <v>67884</v>
          </cell>
          <cell r="M468">
            <v>0</v>
          </cell>
          <cell r="N468">
            <v>0</v>
          </cell>
          <cell r="O468">
            <v>26096</v>
          </cell>
          <cell r="P468">
            <v>26096</v>
          </cell>
        </row>
        <row r="469">
          <cell r="B469" t="str">
            <v>SUB-TOTAL : (H)</v>
          </cell>
          <cell r="C469">
            <v>0</v>
          </cell>
          <cell r="D469">
            <v>0</v>
          </cell>
          <cell r="E469">
            <v>0</v>
          </cell>
          <cell r="F469">
            <v>746719</v>
          </cell>
          <cell r="G469">
            <v>0</v>
          </cell>
          <cell r="H469">
            <v>0</v>
          </cell>
          <cell r="I469">
            <v>0</v>
          </cell>
          <cell r="J469">
            <v>1025</v>
          </cell>
          <cell r="K469">
            <v>0</v>
          </cell>
          <cell r="L469">
            <v>746719</v>
          </cell>
          <cell r="M469">
            <v>0</v>
          </cell>
          <cell r="N469">
            <v>0</v>
          </cell>
          <cell r="O469">
            <v>0</v>
          </cell>
          <cell r="P469">
            <v>383226</v>
          </cell>
        </row>
        <row r="470">
          <cell r="F470">
            <v>0</v>
          </cell>
          <cell r="G470">
            <v>0</v>
          </cell>
          <cell r="H470">
            <v>0</v>
          </cell>
          <cell r="I470">
            <v>0</v>
          </cell>
          <cell r="J470">
            <v>0</v>
          </cell>
          <cell r="K470">
            <v>0</v>
          </cell>
          <cell r="L470">
            <v>0</v>
          </cell>
          <cell r="M470">
            <v>0</v>
          </cell>
          <cell r="N470">
            <v>0</v>
          </cell>
          <cell r="O470">
            <v>0</v>
          </cell>
          <cell r="P470">
            <v>0</v>
          </cell>
        </row>
        <row r="471">
          <cell r="B471" t="str">
            <v>PVC???? 7C-2SQ.MM</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row>
        <row r="472">
          <cell r="F472">
            <v>0</v>
          </cell>
          <cell r="G472">
            <v>0</v>
          </cell>
          <cell r="H472">
            <v>0</v>
          </cell>
          <cell r="I472">
            <v>0</v>
          </cell>
          <cell r="J472">
            <v>0</v>
          </cell>
          <cell r="K472">
            <v>0</v>
          </cell>
          <cell r="L472">
            <v>0</v>
          </cell>
          <cell r="M472">
            <v>0</v>
          </cell>
          <cell r="N472">
            <v>0</v>
          </cell>
          <cell r="O472">
            <v>0</v>
          </cell>
          <cell r="P472">
            <v>0</v>
          </cell>
        </row>
        <row r="473">
          <cell r="A473" t="str">
            <v>I.</v>
          </cell>
          <cell r="B473" t="str">
            <v>APS SYSTEM</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B474" t="str">
            <v>D&amp;F SYSTEM PANEL, INCLUDING</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row>
        <row r="475">
          <cell r="A475">
            <v>1</v>
          </cell>
          <cell r="B475" t="str">
            <v>PLC BASE PANEL, INDOOR IP20 ENCLOSURE, W/</v>
          </cell>
          <cell r="C475">
            <v>1</v>
          </cell>
          <cell r="D475" t="str">
            <v>SET</v>
          </cell>
          <cell r="E475">
            <v>1285400</v>
          </cell>
          <cell r="F475">
            <v>1285400</v>
          </cell>
          <cell r="G475">
            <v>0</v>
          </cell>
          <cell r="H475">
            <v>0</v>
          </cell>
          <cell r="I475">
            <v>50</v>
          </cell>
          <cell r="J475">
            <v>50</v>
          </cell>
          <cell r="K475">
            <v>1285400</v>
          </cell>
          <cell r="L475">
            <v>1285400</v>
          </cell>
          <cell r="M475">
            <v>0</v>
          </cell>
          <cell r="N475">
            <v>0</v>
          </cell>
          <cell r="O475">
            <v>14000</v>
          </cell>
          <cell r="P475">
            <v>14000</v>
          </cell>
        </row>
        <row r="476">
          <cell r="B476" t="str">
            <v xml:space="preserve">POWER SUPPLY, DIx144, DOx100, </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row>
        <row r="477">
          <cell r="B477" t="str">
            <v>INTERPOSITION RELAY x50,  WIRING, AND TB.</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row>
        <row r="478">
          <cell r="A478">
            <v>19</v>
          </cell>
          <cell r="B478" t="str">
            <v>SOFTWARE DESIGN PACKAGE</v>
          </cell>
          <cell r="C478">
            <v>3000</v>
          </cell>
          <cell r="D478" t="str">
            <v>M</v>
          </cell>
          <cell r="E478">
            <v>76</v>
          </cell>
          <cell r="F478">
            <v>0</v>
          </cell>
          <cell r="G478">
            <v>0</v>
          </cell>
          <cell r="H478">
            <v>0</v>
          </cell>
          <cell r="I478">
            <v>0</v>
          </cell>
          <cell r="J478">
            <v>0</v>
          </cell>
          <cell r="K478">
            <v>0</v>
          </cell>
          <cell r="L478">
            <v>0</v>
          </cell>
          <cell r="M478">
            <v>0</v>
          </cell>
          <cell r="N478">
            <v>0</v>
          </cell>
          <cell r="O478">
            <v>0</v>
          </cell>
          <cell r="P478">
            <v>0</v>
          </cell>
          <cell r="Q478">
            <v>0</v>
          </cell>
        </row>
        <row r="479">
          <cell r="A479">
            <v>2</v>
          </cell>
          <cell r="B479" t="str">
            <v>OPERATION CONSOLE, INCLUDING</v>
          </cell>
          <cell r="C479">
            <v>1</v>
          </cell>
          <cell r="D479" t="str">
            <v>SET</v>
          </cell>
          <cell r="E479">
            <v>357000</v>
          </cell>
          <cell r="F479">
            <v>357000</v>
          </cell>
          <cell r="G479">
            <v>0</v>
          </cell>
          <cell r="H479">
            <v>0</v>
          </cell>
          <cell r="I479">
            <v>20</v>
          </cell>
          <cell r="J479">
            <v>20</v>
          </cell>
          <cell r="K479">
            <v>357000</v>
          </cell>
          <cell r="L479">
            <v>357000</v>
          </cell>
          <cell r="M479">
            <v>0</v>
          </cell>
          <cell r="N479">
            <v>0</v>
          </cell>
          <cell r="O479">
            <v>5600</v>
          </cell>
          <cell r="P479">
            <v>5600</v>
          </cell>
        </row>
        <row r="480">
          <cell r="B480" t="str">
            <v>ANNUNCIATOR PANEL, W/ 50 WINDOWS</v>
          </cell>
          <cell r="C480">
            <v>0</v>
          </cell>
          <cell r="D480">
            <v>0</v>
          </cell>
          <cell r="E480">
            <v>0</v>
          </cell>
          <cell r="F480">
            <v>0</v>
          </cell>
          <cell r="G480">
            <v>0</v>
          </cell>
          <cell r="H480">
            <v>0</v>
          </cell>
          <cell r="I480">
            <v>0.23599999999999999</v>
          </cell>
          <cell r="J480">
            <v>0</v>
          </cell>
          <cell r="K480">
            <v>0</v>
          </cell>
          <cell r="L480">
            <v>0</v>
          </cell>
          <cell r="M480">
            <v>0</v>
          </cell>
          <cell r="N480">
            <v>0</v>
          </cell>
          <cell r="O480">
            <v>0</v>
          </cell>
          <cell r="P480">
            <v>0</v>
          </cell>
        </row>
        <row r="481">
          <cell r="B481" t="str">
            <v xml:space="preserve">COMMAND BOARD, W/ 15 PB SWITCH(SW. W/LIGHT) </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row>
        <row r="482">
          <cell r="B482" t="str">
            <v>WIRING, AND TB.</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row>
        <row r="483">
          <cell r="A483">
            <v>3</v>
          </cell>
          <cell r="B483" t="str">
            <v>MIMIC PANEL, ENCLOSURE SIZE 2300Hx1400Wx600D</v>
          </cell>
          <cell r="C483">
            <v>1</v>
          </cell>
          <cell r="D483" t="str">
            <v>SET</v>
          </cell>
          <cell r="E483">
            <v>448000</v>
          </cell>
          <cell r="F483">
            <v>448000</v>
          </cell>
          <cell r="G483">
            <v>0</v>
          </cell>
          <cell r="H483">
            <v>0</v>
          </cell>
          <cell r="I483">
            <v>20</v>
          </cell>
          <cell r="J483">
            <v>20</v>
          </cell>
          <cell r="K483">
            <v>448000</v>
          </cell>
          <cell r="L483">
            <v>448000</v>
          </cell>
          <cell r="M483">
            <v>0</v>
          </cell>
          <cell r="N483">
            <v>0</v>
          </cell>
          <cell r="O483">
            <v>5600</v>
          </cell>
          <cell r="P483">
            <v>5600</v>
          </cell>
        </row>
        <row r="484">
          <cell r="A484">
            <v>0</v>
          </cell>
          <cell r="B484" t="str">
            <v>MOSAIC PANEL  SIZE 1200Hx1200W, W/</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row>
        <row r="485">
          <cell r="B485" t="str">
            <v>INDICATION LIGHT x60, POWER SUPPLY, WIRING, AND TB.</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row>
        <row r="486">
          <cell r="A486">
            <v>4</v>
          </cell>
          <cell r="B486" t="str">
            <v>RECEIVING PANEL, INDOOR IP20 ENCLOSURE, W/</v>
          </cell>
          <cell r="C486">
            <v>1</v>
          </cell>
          <cell r="D486" t="str">
            <v>SET</v>
          </cell>
          <cell r="E486">
            <v>1400000</v>
          </cell>
          <cell r="F486">
            <v>1400000</v>
          </cell>
          <cell r="G486">
            <v>0</v>
          </cell>
          <cell r="H486">
            <v>0</v>
          </cell>
          <cell r="I486">
            <v>50</v>
          </cell>
          <cell r="J486">
            <v>50</v>
          </cell>
          <cell r="K486">
            <v>1400000</v>
          </cell>
          <cell r="L486">
            <v>1400000</v>
          </cell>
          <cell r="M486">
            <v>0</v>
          </cell>
          <cell r="N486">
            <v>0</v>
          </cell>
          <cell r="O486">
            <v>14000</v>
          </cell>
          <cell r="P486">
            <v>14000</v>
          </cell>
        </row>
        <row r="487">
          <cell r="B487" t="str">
            <v>UV/IR DETECTOR CONTROLLER, 4-CHANNEL x1</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row>
        <row r="488">
          <cell r="B488" t="str">
            <v>GAS DETECTOR CONTROLLER, 8-CHANNEL x8</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row>
        <row r="489">
          <cell r="B489" t="str">
            <v>LOW TEMP. DETECTOR CONTROLLER, 4-CHANNEL x7</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row>
        <row r="490">
          <cell r="B490" t="str">
            <v>POWER SUPPLY, WIRING, AND TB.</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row>
        <row r="491">
          <cell r="A491">
            <v>5</v>
          </cell>
          <cell r="B491" t="str">
            <v>MANUAL STATION, 110VAC, CL.1 DIV.2, NEMA-4X</v>
          </cell>
          <cell r="C491">
            <v>16</v>
          </cell>
          <cell r="D491" t="str">
            <v>SET</v>
          </cell>
          <cell r="E491">
            <v>30000</v>
          </cell>
          <cell r="F491">
            <v>480000</v>
          </cell>
          <cell r="G491">
            <v>0</v>
          </cell>
          <cell r="H491">
            <v>0</v>
          </cell>
          <cell r="I491">
            <v>5</v>
          </cell>
          <cell r="J491">
            <v>80</v>
          </cell>
          <cell r="K491">
            <v>30000</v>
          </cell>
          <cell r="L491">
            <v>480000</v>
          </cell>
          <cell r="M491">
            <v>0</v>
          </cell>
          <cell r="N491">
            <v>0</v>
          </cell>
          <cell r="O491">
            <v>1400</v>
          </cell>
          <cell r="P491">
            <v>22400</v>
          </cell>
        </row>
        <row r="492">
          <cell r="A492">
            <v>6</v>
          </cell>
          <cell r="B492" t="str">
            <v>SIREN(SPEAKER),, 110VAC, CL.1 DIV.2, NEMA-4X</v>
          </cell>
          <cell r="C492">
            <v>16</v>
          </cell>
          <cell r="D492" t="str">
            <v>SET</v>
          </cell>
          <cell r="E492">
            <v>40000</v>
          </cell>
          <cell r="F492">
            <v>640000</v>
          </cell>
          <cell r="G492">
            <v>0</v>
          </cell>
          <cell r="H492">
            <v>0</v>
          </cell>
          <cell r="I492">
            <v>5</v>
          </cell>
          <cell r="J492">
            <v>80</v>
          </cell>
          <cell r="K492">
            <v>40000</v>
          </cell>
          <cell r="L492">
            <v>640000</v>
          </cell>
          <cell r="M492">
            <v>0</v>
          </cell>
          <cell r="N492">
            <v>0</v>
          </cell>
          <cell r="O492">
            <v>1400</v>
          </cell>
          <cell r="P492">
            <v>22400</v>
          </cell>
        </row>
        <row r="493">
          <cell r="A493">
            <v>7</v>
          </cell>
          <cell r="B493" t="str">
            <v>VISUAL ALARM BECON, , 110VAC, CL.1 DIV.2, NEMA-4X</v>
          </cell>
          <cell r="C493">
            <v>16</v>
          </cell>
          <cell r="D493" t="str">
            <v>SET</v>
          </cell>
          <cell r="E493">
            <v>37000</v>
          </cell>
          <cell r="F493">
            <v>592000</v>
          </cell>
          <cell r="G493">
            <v>0</v>
          </cell>
          <cell r="H493">
            <v>0</v>
          </cell>
          <cell r="I493">
            <v>5</v>
          </cell>
          <cell r="J493">
            <v>80</v>
          </cell>
          <cell r="K493">
            <v>37000</v>
          </cell>
          <cell r="L493">
            <v>592000</v>
          </cell>
          <cell r="M493">
            <v>0</v>
          </cell>
          <cell r="N493">
            <v>0</v>
          </cell>
          <cell r="O493">
            <v>1400</v>
          </cell>
          <cell r="P493">
            <v>22400</v>
          </cell>
        </row>
        <row r="494">
          <cell r="A494">
            <v>8</v>
          </cell>
          <cell r="B494" t="str">
            <v>UV/IR FLAME DETECTOR, CL.1 DIV.2, NEMA-4X</v>
          </cell>
          <cell r="C494">
            <v>4</v>
          </cell>
          <cell r="D494" t="str">
            <v>SET</v>
          </cell>
          <cell r="E494">
            <v>67000</v>
          </cell>
          <cell r="F494">
            <v>268000</v>
          </cell>
          <cell r="G494">
            <v>0</v>
          </cell>
          <cell r="H494">
            <v>0</v>
          </cell>
          <cell r="I494">
            <v>8</v>
          </cell>
          <cell r="J494">
            <v>32</v>
          </cell>
          <cell r="K494">
            <v>67000</v>
          </cell>
          <cell r="L494">
            <v>268000</v>
          </cell>
          <cell r="M494">
            <v>0</v>
          </cell>
          <cell r="N494">
            <v>0</v>
          </cell>
          <cell r="O494">
            <v>2240</v>
          </cell>
          <cell r="P494">
            <v>8960</v>
          </cell>
        </row>
        <row r="495">
          <cell r="A495">
            <v>9</v>
          </cell>
          <cell r="B495" t="str">
            <v>LOW TEMPERATURE DETECTOR, 50FT LG., NEMA-4X</v>
          </cell>
          <cell r="C495">
            <v>4</v>
          </cell>
          <cell r="D495" t="str">
            <v>SET</v>
          </cell>
          <cell r="E495">
            <v>288000</v>
          </cell>
          <cell r="F495">
            <v>1152000</v>
          </cell>
          <cell r="G495">
            <v>0</v>
          </cell>
          <cell r="H495">
            <v>0</v>
          </cell>
          <cell r="I495">
            <v>10</v>
          </cell>
          <cell r="J495">
            <v>40</v>
          </cell>
          <cell r="K495">
            <v>288000</v>
          </cell>
          <cell r="L495">
            <v>1152000</v>
          </cell>
          <cell r="M495">
            <v>0</v>
          </cell>
          <cell r="N495">
            <v>0</v>
          </cell>
          <cell r="O495">
            <v>2800</v>
          </cell>
          <cell r="P495">
            <v>11200</v>
          </cell>
        </row>
        <row r="496">
          <cell r="A496">
            <v>10</v>
          </cell>
          <cell r="B496" t="str">
            <v>COMBUSTIBLE GAS DETECTOR,  CATALYTIC TYPE</v>
          </cell>
          <cell r="C496">
            <v>60</v>
          </cell>
          <cell r="D496" t="str">
            <v>EST</v>
          </cell>
          <cell r="E496">
            <v>50000</v>
          </cell>
          <cell r="F496">
            <v>3000000</v>
          </cell>
          <cell r="G496">
            <v>0</v>
          </cell>
          <cell r="H496">
            <v>0</v>
          </cell>
          <cell r="I496">
            <v>5</v>
          </cell>
          <cell r="J496">
            <v>300</v>
          </cell>
          <cell r="K496">
            <v>50000</v>
          </cell>
          <cell r="L496">
            <v>3000000</v>
          </cell>
          <cell r="M496">
            <v>0</v>
          </cell>
          <cell r="N496">
            <v>0</v>
          </cell>
          <cell r="O496">
            <v>1400</v>
          </cell>
          <cell r="P496">
            <v>84000</v>
          </cell>
        </row>
        <row r="497">
          <cell r="B497" t="str">
            <v>CL.1, DIV.2, W/ WEATHER HOUSING, FILTER, NEMA-4X</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row>
        <row r="498">
          <cell r="A498">
            <v>11</v>
          </cell>
          <cell r="B498" t="str">
            <v>GAS DETECTOR TEST KIT FOR 60 DETECTORS &amp; GRAPHIC PANEL</v>
          </cell>
          <cell r="C498">
            <v>1</v>
          </cell>
          <cell r="D498" t="str">
            <v>SET</v>
          </cell>
          <cell r="E498">
            <v>350000</v>
          </cell>
          <cell r="F498">
            <v>350000</v>
          </cell>
          <cell r="G498">
            <v>0</v>
          </cell>
          <cell r="H498">
            <v>0</v>
          </cell>
          <cell r="I498">
            <v>10</v>
          </cell>
          <cell r="J498">
            <v>10</v>
          </cell>
          <cell r="K498">
            <v>350000</v>
          </cell>
          <cell r="L498">
            <v>350000</v>
          </cell>
          <cell r="M498">
            <v>0</v>
          </cell>
          <cell r="N498">
            <v>0</v>
          </cell>
          <cell r="O498">
            <v>2800</v>
          </cell>
          <cell r="P498">
            <v>2800</v>
          </cell>
        </row>
        <row r="499">
          <cell r="A499">
            <v>12</v>
          </cell>
          <cell r="B499" t="str">
            <v>R.S.G. CONDUIT/W COUPLING 1"</v>
          </cell>
          <cell r="C499">
            <v>1600</v>
          </cell>
          <cell r="D499" t="str">
            <v>M</v>
          </cell>
          <cell r="E499">
            <v>49</v>
          </cell>
          <cell r="F499">
            <v>78400</v>
          </cell>
          <cell r="G499">
            <v>0</v>
          </cell>
          <cell r="H499">
            <v>0</v>
          </cell>
          <cell r="I499">
            <v>0.54</v>
          </cell>
          <cell r="J499">
            <v>864</v>
          </cell>
          <cell r="K499">
            <v>49</v>
          </cell>
          <cell r="L499">
            <v>78400</v>
          </cell>
          <cell r="M499">
            <v>0</v>
          </cell>
          <cell r="N499">
            <v>0</v>
          </cell>
          <cell r="O499">
            <v>151</v>
          </cell>
          <cell r="P499">
            <v>241600</v>
          </cell>
        </row>
        <row r="500">
          <cell r="A500">
            <v>13</v>
          </cell>
          <cell r="B500" t="str">
            <v>R.S.G. CONDUIT/W COUPLING 2"</v>
          </cell>
          <cell r="C500">
            <v>2300</v>
          </cell>
          <cell r="D500" t="str">
            <v>M</v>
          </cell>
          <cell r="E500">
            <v>105</v>
          </cell>
          <cell r="F500">
            <v>241500</v>
          </cell>
          <cell r="G500">
            <v>0</v>
          </cell>
          <cell r="H500">
            <v>0</v>
          </cell>
          <cell r="I500">
            <v>0.98</v>
          </cell>
          <cell r="J500">
            <v>2254</v>
          </cell>
          <cell r="K500">
            <v>105</v>
          </cell>
          <cell r="L500">
            <v>241500</v>
          </cell>
          <cell r="M500">
            <v>0</v>
          </cell>
          <cell r="N500">
            <v>0</v>
          </cell>
          <cell r="O500">
            <v>274</v>
          </cell>
          <cell r="P500">
            <v>630200</v>
          </cell>
        </row>
        <row r="501">
          <cell r="A501">
            <v>14</v>
          </cell>
          <cell r="B501" t="str">
            <v>FITTING FOR R.S.G. CONDUIT</v>
          </cell>
          <cell r="C501">
            <v>1</v>
          </cell>
          <cell r="D501" t="str">
            <v>LOT</v>
          </cell>
          <cell r="E501">
            <v>639800</v>
          </cell>
          <cell r="F501">
            <v>639800</v>
          </cell>
          <cell r="G501">
            <v>0</v>
          </cell>
          <cell r="H501">
            <v>0</v>
          </cell>
          <cell r="I501">
            <v>935.4</v>
          </cell>
          <cell r="J501">
            <v>935</v>
          </cell>
          <cell r="K501">
            <v>639800</v>
          </cell>
          <cell r="L501">
            <v>639800</v>
          </cell>
          <cell r="M501">
            <v>0</v>
          </cell>
          <cell r="N501">
            <v>0</v>
          </cell>
          <cell r="O501">
            <v>261912</v>
          </cell>
          <cell r="P501">
            <v>261912</v>
          </cell>
        </row>
        <row r="502">
          <cell r="A502">
            <v>15</v>
          </cell>
          <cell r="B502" t="str">
            <v>600V控制電纜,銅導体,PVC絕緣,麥拉遮蔽(OVERALL),</v>
          </cell>
          <cell r="C502">
            <v>650</v>
          </cell>
          <cell r="D502" t="str">
            <v>M</v>
          </cell>
          <cell r="E502">
            <v>37</v>
          </cell>
          <cell r="F502">
            <v>24050</v>
          </cell>
          <cell r="G502">
            <v>0</v>
          </cell>
          <cell r="H502">
            <v>0</v>
          </cell>
          <cell r="I502">
            <v>0.11700000000000001</v>
          </cell>
          <cell r="J502">
            <v>76</v>
          </cell>
          <cell r="K502">
            <v>37</v>
          </cell>
          <cell r="L502">
            <v>24050</v>
          </cell>
          <cell r="M502">
            <v>0</v>
          </cell>
          <cell r="N502">
            <v>0</v>
          </cell>
          <cell r="O502">
            <v>33</v>
          </cell>
          <cell r="P502">
            <v>21450</v>
          </cell>
        </row>
        <row r="503">
          <cell r="B503" t="str">
            <v>PVC黑色被覆 7C-2SQ.MM</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row>
        <row r="504">
          <cell r="A504">
            <v>16</v>
          </cell>
          <cell r="B504" t="str">
            <v>600V控制電纜,銅導体,PVC絕緣,麥拉遮蔽(OVERALL),</v>
          </cell>
          <cell r="C504">
            <v>1500</v>
          </cell>
          <cell r="D504" t="str">
            <v>M</v>
          </cell>
          <cell r="E504">
            <v>41</v>
          </cell>
          <cell r="F504">
            <v>61500</v>
          </cell>
          <cell r="G504">
            <v>0</v>
          </cell>
          <cell r="H504">
            <v>0</v>
          </cell>
          <cell r="I504">
            <v>0.13300000000000001</v>
          </cell>
          <cell r="J504">
            <v>200</v>
          </cell>
          <cell r="K504">
            <v>41</v>
          </cell>
          <cell r="L504">
            <v>61500</v>
          </cell>
          <cell r="M504">
            <v>0</v>
          </cell>
          <cell r="N504">
            <v>0</v>
          </cell>
          <cell r="O504">
            <v>37</v>
          </cell>
          <cell r="P504">
            <v>55500</v>
          </cell>
        </row>
        <row r="505">
          <cell r="B505" t="str">
            <v>PVC黑色被覆 9C-2SQ.MM</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row>
        <row r="506">
          <cell r="A506">
            <v>17</v>
          </cell>
          <cell r="B506" t="str">
            <v>600V控制電纜,銅導体,PVC絕緣,麥拉遮蔽(OVERALL),</v>
          </cell>
          <cell r="C506">
            <v>2600</v>
          </cell>
          <cell r="D506" t="str">
            <v>M</v>
          </cell>
          <cell r="E506">
            <v>53</v>
          </cell>
          <cell r="F506">
            <v>137800</v>
          </cell>
          <cell r="G506">
            <v>0</v>
          </cell>
          <cell r="H506">
            <v>0</v>
          </cell>
          <cell r="I506">
            <v>0.153</v>
          </cell>
          <cell r="J506">
            <v>398</v>
          </cell>
          <cell r="K506">
            <v>53</v>
          </cell>
          <cell r="L506">
            <v>137800</v>
          </cell>
          <cell r="M506">
            <v>0</v>
          </cell>
          <cell r="N506">
            <v>0</v>
          </cell>
          <cell r="O506">
            <v>43</v>
          </cell>
          <cell r="P506">
            <v>111800</v>
          </cell>
        </row>
        <row r="507">
          <cell r="B507" t="str">
            <v>PVC黑色被覆 12C-2SQ.MM</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row>
        <row r="508">
          <cell r="A508">
            <v>18</v>
          </cell>
          <cell r="B508" t="str">
            <v>600V控制電纜,銅導体,PVC絕緣,麥拉遮蔽(OVERALL),</v>
          </cell>
          <cell r="C508">
            <v>10000</v>
          </cell>
          <cell r="D508" t="str">
            <v>M</v>
          </cell>
          <cell r="E508">
            <v>44</v>
          </cell>
          <cell r="F508">
            <v>440000</v>
          </cell>
          <cell r="G508">
            <v>0</v>
          </cell>
          <cell r="H508">
            <v>0</v>
          </cell>
          <cell r="I508">
            <v>0.13500000000000001</v>
          </cell>
          <cell r="J508">
            <v>1350</v>
          </cell>
          <cell r="K508">
            <v>44</v>
          </cell>
          <cell r="L508">
            <v>440000</v>
          </cell>
          <cell r="M508">
            <v>0</v>
          </cell>
          <cell r="N508">
            <v>0</v>
          </cell>
          <cell r="O508">
            <v>38</v>
          </cell>
          <cell r="P508">
            <v>380000</v>
          </cell>
        </row>
        <row r="509">
          <cell r="B509" t="str">
            <v>PVC黑色被覆 7C-3.5SQ.MM</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row>
        <row r="510">
          <cell r="A510">
            <v>19</v>
          </cell>
          <cell r="B510" t="str">
            <v>600V控制電纜,銅導体,PVC絕緣,麥拉遮蔽(OVERALL),</v>
          </cell>
          <cell r="C510">
            <v>3000</v>
          </cell>
          <cell r="D510" t="str">
            <v>M</v>
          </cell>
          <cell r="E510">
            <v>76</v>
          </cell>
          <cell r="F510">
            <v>228000</v>
          </cell>
          <cell r="G510">
            <v>0</v>
          </cell>
          <cell r="H510">
            <v>0</v>
          </cell>
          <cell r="I510">
            <v>0.193</v>
          </cell>
          <cell r="J510">
            <v>579</v>
          </cell>
          <cell r="K510">
            <v>76</v>
          </cell>
          <cell r="L510">
            <v>228000</v>
          </cell>
          <cell r="M510">
            <v>0</v>
          </cell>
          <cell r="N510">
            <v>0</v>
          </cell>
          <cell r="O510">
            <v>54</v>
          </cell>
          <cell r="P510">
            <v>162000</v>
          </cell>
        </row>
        <row r="511">
          <cell r="B511" t="str">
            <v>PVC黑色被覆 19C-2SQ.MM</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row>
        <row r="512">
          <cell r="A512">
            <v>20</v>
          </cell>
          <cell r="B512" t="str">
            <v>600V控制電纜,銅導体,PVC絕緣,麥拉遮蔽(OVERALL),</v>
          </cell>
          <cell r="C512">
            <v>14000</v>
          </cell>
          <cell r="D512" t="str">
            <v>M</v>
          </cell>
          <cell r="E512">
            <v>119</v>
          </cell>
          <cell r="F512">
            <v>1666000</v>
          </cell>
          <cell r="G512">
            <v>0</v>
          </cell>
          <cell r="H512">
            <v>0</v>
          </cell>
          <cell r="I512">
            <v>0.23599999999999999</v>
          </cell>
          <cell r="J512">
            <v>3304</v>
          </cell>
          <cell r="K512">
            <v>119</v>
          </cell>
          <cell r="L512">
            <v>1666000</v>
          </cell>
          <cell r="M512">
            <v>0</v>
          </cell>
          <cell r="N512">
            <v>0</v>
          </cell>
          <cell r="O512">
            <v>66</v>
          </cell>
          <cell r="P512">
            <v>924000</v>
          </cell>
        </row>
        <row r="513">
          <cell r="B513" t="str">
            <v>PVC黑色被覆 30C-2SQ.MM</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row>
        <row r="514">
          <cell r="A514">
            <v>21</v>
          </cell>
          <cell r="B514" t="str">
            <v>300V信號電纜,PVC絕緣,麥拉遮蔽(OVERALL &amp; INDIVID)PVC</v>
          </cell>
          <cell r="C514">
            <v>12000</v>
          </cell>
          <cell r="D514" t="str">
            <v>M</v>
          </cell>
          <cell r="E514">
            <v>17</v>
          </cell>
          <cell r="F514">
            <v>204000</v>
          </cell>
          <cell r="G514">
            <v>0</v>
          </cell>
          <cell r="H514">
            <v>0</v>
          </cell>
          <cell r="I514">
            <v>6.4000000000000001E-2</v>
          </cell>
          <cell r="J514">
            <v>768</v>
          </cell>
          <cell r="K514">
            <v>17</v>
          </cell>
          <cell r="L514">
            <v>204000</v>
          </cell>
          <cell r="M514">
            <v>0</v>
          </cell>
          <cell r="N514">
            <v>0</v>
          </cell>
          <cell r="O514">
            <v>18</v>
          </cell>
          <cell r="P514">
            <v>216000</v>
          </cell>
        </row>
        <row r="515">
          <cell r="B515" t="str">
            <v>黑色被覆  1TxAWG#16</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row>
        <row r="516">
          <cell r="A516">
            <v>22</v>
          </cell>
          <cell r="B516" t="str">
            <v>300V信號電纜,PVC絕緣,麥拉遮蔽(OVERALL &amp; INDIVID)PVC</v>
          </cell>
          <cell r="C516">
            <v>3500</v>
          </cell>
          <cell r="D516" t="str">
            <v>M</v>
          </cell>
          <cell r="E516">
            <v>227</v>
          </cell>
          <cell r="F516">
            <v>794500</v>
          </cell>
          <cell r="G516">
            <v>0</v>
          </cell>
          <cell r="H516">
            <v>0</v>
          </cell>
          <cell r="I516">
            <v>0.25</v>
          </cell>
          <cell r="J516">
            <v>875</v>
          </cell>
          <cell r="K516">
            <v>227</v>
          </cell>
          <cell r="L516">
            <v>794500</v>
          </cell>
          <cell r="M516">
            <v>0</v>
          </cell>
          <cell r="N516">
            <v>0</v>
          </cell>
          <cell r="O516">
            <v>70</v>
          </cell>
          <cell r="P516">
            <v>245000</v>
          </cell>
        </row>
        <row r="517">
          <cell r="B517" t="str">
            <v>黑色被覆  12TxAWG#14</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row>
        <row r="518">
          <cell r="A518">
            <v>23</v>
          </cell>
          <cell r="B518" t="str">
            <v>300V信號電纜,PVC絕緣,麥拉遮蔽(OVERALL &amp; INDIVID)PVC</v>
          </cell>
          <cell r="C518">
            <v>350</v>
          </cell>
          <cell r="D518" t="str">
            <v>M</v>
          </cell>
          <cell r="E518">
            <v>471</v>
          </cell>
          <cell r="F518">
            <v>164850</v>
          </cell>
          <cell r="G518">
            <v>0</v>
          </cell>
          <cell r="H518">
            <v>0</v>
          </cell>
          <cell r="I518">
            <v>0.4</v>
          </cell>
          <cell r="J518">
            <v>140</v>
          </cell>
          <cell r="K518">
            <v>471</v>
          </cell>
          <cell r="L518">
            <v>164850</v>
          </cell>
          <cell r="M518">
            <v>0</v>
          </cell>
          <cell r="N518">
            <v>0</v>
          </cell>
          <cell r="O518">
            <v>112</v>
          </cell>
          <cell r="P518">
            <v>39200</v>
          </cell>
        </row>
        <row r="519">
          <cell r="B519" t="str">
            <v>黑色被覆 24TxAWG#14</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row>
        <row r="520">
          <cell r="A520">
            <v>24</v>
          </cell>
          <cell r="B520" t="str">
            <v>HOT DIPPED GALV, STEEL CHANNEL 100X50X5X7.5</v>
          </cell>
          <cell r="C520">
            <v>50</v>
          </cell>
          <cell r="D520" t="str">
            <v>M</v>
          </cell>
          <cell r="E520">
            <v>200</v>
          </cell>
          <cell r="F520">
            <v>10000</v>
          </cell>
          <cell r="G520">
            <v>0</v>
          </cell>
          <cell r="H520">
            <v>0</v>
          </cell>
          <cell r="I520">
            <v>1.5</v>
          </cell>
          <cell r="J520">
            <v>75</v>
          </cell>
          <cell r="K520">
            <v>200</v>
          </cell>
          <cell r="L520">
            <v>10000</v>
          </cell>
          <cell r="M520">
            <v>0</v>
          </cell>
          <cell r="N520">
            <v>0</v>
          </cell>
          <cell r="O520">
            <v>420</v>
          </cell>
          <cell r="P520">
            <v>21000</v>
          </cell>
        </row>
        <row r="521">
          <cell r="A521">
            <v>25</v>
          </cell>
          <cell r="B521" t="str">
            <v>HOT DIPPED GALV, U- CHANNEL 41X41</v>
          </cell>
          <cell r="C521">
            <v>335</v>
          </cell>
          <cell r="D521" t="str">
            <v>M</v>
          </cell>
          <cell r="E521">
            <v>82</v>
          </cell>
          <cell r="F521">
            <v>27470</v>
          </cell>
          <cell r="G521">
            <v>0</v>
          </cell>
          <cell r="H521">
            <v>0</v>
          </cell>
          <cell r="I521">
            <v>0.40699999999999997</v>
          </cell>
          <cell r="J521">
            <v>136</v>
          </cell>
          <cell r="K521">
            <v>82</v>
          </cell>
          <cell r="L521">
            <v>27470</v>
          </cell>
          <cell r="M521">
            <v>0</v>
          </cell>
          <cell r="N521">
            <v>0</v>
          </cell>
          <cell r="O521">
            <v>114</v>
          </cell>
          <cell r="P521">
            <v>38190</v>
          </cell>
        </row>
        <row r="522">
          <cell r="A522">
            <v>26</v>
          </cell>
          <cell r="B522" t="str">
            <v>FLEXIBLE CONDUIT 1"</v>
          </cell>
          <cell r="C522">
            <v>40</v>
          </cell>
          <cell r="D522" t="str">
            <v>M</v>
          </cell>
          <cell r="E522">
            <v>252</v>
          </cell>
          <cell r="F522">
            <v>10080</v>
          </cell>
          <cell r="G522">
            <v>0</v>
          </cell>
          <cell r="H522">
            <v>0</v>
          </cell>
          <cell r="I522">
            <v>0.64</v>
          </cell>
          <cell r="J522">
            <v>26</v>
          </cell>
          <cell r="K522">
            <v>252</v>
          </cell>
          <cell r="L522">
            <v>10080</v>
          </cell>
          <cell r="M522">
            <v>0</v>
          </cell>
          <cell r="N522">
            <v>0</v>
          </cell>
          <cell r="O522">
            <v>179</v>
          </cell>
          <cell r="P522">
            <v>7160</v>
          </cell>
        </row>
        <row r="523">
          <cell r="A523">
            <v>27</v>
          </cell>
          <cell r="B523" t="str">
            <v>HOT DIPPED GALV. STEEL PLATE 1829X6401X3t</v>
          </cell>
          <cell r="C523">
            <v>2</v>
          </cell>
          <cell r="D523" t="str">
            <v>PCS</v>
          </cell>
          <cell r="E523">
            <v>1000</v>
          </cell>
          <cell r="F523">
            <v>2000</v>
          </cell>
          <cell r="G523">
            <v>0</v>
          </cell>
          <cell r="H523">
            <v>0</v>
          </cell>
          <cell r="I523">
            <v>10</v>
          </cell>
          <cell r="J523">
            <v>20</v>
          </cell>
          <cell r="K523">
            <v>1000</v>
          </cell>
          <cell r="L523">
            <v>2000</v>
          </cell>
          <cell r="M523">
            <v>0</v>
          </cell>
          <cell r="N523">
            <v>0</v>
          </cell>
          <cell r="O523">
            <v>2800</v>
          </cell>
          <cell r="P523">
            <v>5600</v>
          </cell>
        </row>
        <row r="524">
          <cell r="A524">
            <v>28</v>
          </cell>
          <cell r="B524" t="str">
            <v>1/4圓(半徑30公分)低溫偵測器之補償器遮蔽板SS316製</v>
          </cell>
          <cell r="C524">
            <v>4</v>
          </cell>
          <cell r="D524" t="str">
            <v>PCS</v>
          </cell>
          <cell r="E524">
            <v>3000</v>
          </cell>
          <cell r="F524">
            <v>12000</v>
          </cell>
          <cell r="G524">
            <v>0</v>
          </cell>
          <cell r="H524">
            <v>0</v>
          </cell>
          <cell r="I524">
            <v>4</v>
          </cell>
          <cell r="J524">
            <v>16</v>
          </cell>
          <cell r="K524">
            <v>3000</v>
          </cell>
          <cell r="L524">
            <v>12000</v>
          </cell>
          <cell r="M524">
            <v>0</v>
          </cell>
          <cell r="N524">
            <v>0</v>
          </cell>
          <cell r="O524">
            <v>1120</v>
          </cell>
          <cell r="P524">
            <v>4480</v>
          </cell>
        </row>
        <row r="525">
          <cell r="A525">
            <v>29</v>
          </cell>
          <cell r="B525" t="str">
            <v>接線箱,附端子板20P,FRP外殼,屋外防水型</v>
          </cell>
          <cell r="C525">
            <v>5</v>
          </cell>
          <cell r="D525" t="str">
            <v>SET</v>
          </cell>
          <cell r="E525">
            <v>3500</v>
          </cell>
          <cell r="F525">
            <v>17500</v>
          </cell>
          <cell r="G525">
            <v>0</v>
          </cell>
          <cell r="H525">
            <v>0</v>
          </cell>
          <cell r="I525">
            <v>4</v>
          </cell>
          <cell r="J525">
            <v>20</v>
          </cell>
          <cell r="K525">
            <v>3500</v>
          </cell>
          <cell r="L525">
            <v>17500</v>
          </cell>
          <cell r="M525">
            <v>0</v>
          </cell>
          <cell r="N525">
            <v>0</v>
          </cell>
          <cell r="O525">
            <v>1120</v>
          </cell>
          <cell r="P525">
            <v>5600</v>
          </cell>
        </row>
        <row r="526">
          <cell r="A526">
            <v>30</v>
          </cell>
          <cell r="B526" t="str">
            <v>接線箱,附端子板50P,FRP外殼,屋外防水型</v>
          </cell>
          <cell r="C526">
            <v>4</v>
          </cell>
          <cell r="D526" t="str">
            <v>SET</v>
          </cell>
          <cell r="E526">
            <v>5500</v>
          </cell>
          <cell r="F526">
            <v>22000</v>
          </cell>
          <cell r="G526">
            <v>0</v>
          </cell>
          <cell r="H526">
            <v>0</v>
          </cell>
          <cell r="I526">
            <v>8</v>
          </cell>
          <cell r="J526">
            <v>32</v>
          </cell>
          <cell r="K526">
            <v>5500</v>
          </cell>
          <cell r="L526">
            <v>22000</v>
          </cell>
          <cell r="M526">
            <v>0</v>
          </cell>
          <cell r="N526">
            <v>0</v>
          </cell>
          <cell r="O526">
            <v>2240</v>
          </cell>
          <cell r="P526">
            <v>8960</v>
          </cell>
        </row>
        <row r="527">
          <cell r="A527">
            <v>31</v>
          </cell>
          <cell r="B527" t="str">
            <v>接線箱,附端子板100P,FRP外殼,屋外防水型</v>
          </cell>
          <cell r="C527">
            <v>1</v>
          </cell>
          <cell r="D527" t="str">
            <v>SET</v>
          </cell>
          <cell r="E527">
            <v>9000</v>
          </cell>
          <cell r="F527">
            <v>9000</v>
          </cell>
          <cell r="G527">
            <v>0</v>
          </cell>
          <cell r="H527">
            <v>0</v>
          </cell>
          <cell r="I527">
            <v>12</v>
          </cell>
          <cell r="J527">
            <v>12</v>
          </cell>
          <cell r="K527">
            <v>9000</v>
          </cell>
          <cell r="L527">
            <v>9000</v>
          </cell>
          <cell r="M527">
            <v>0</v>
          </cell>
          <cell r="N527">
            <v>0</v>
          </cell>
          <cell r="O527">
            <v>3360</v>
          </cell>
          <cell r="P527">
            <v>3360</v>
          </cell>
        </row>
        <row r="528">
          <cell r="A528">
            <v>32</v>
          </cell>
          <cell r="B528" t="str">
            <v>HOT DIPPED GALV, STEEL CHANNEL 100X50X5X7.5X2.4高</v>
          </cell>
          <cell r="C528">
            <v>26</v>
          </cell>
          <cell r="D528" t="str">
            <v>SET</v>
          </cell>
          <cell r="E528">
            <v>2400</v>
          </cell>
          <cell r="F528">
            <v>62400</v>
          </cell>
          <cell r="G528">
            <v>0</v>
          </cell>
          <cell r="H528">
            <v>0</v>
          </cell>
          <cell r="I528">
            <v>3</v>
          </cell>
          <cell r="J528">
            <v>78</v>
          </cell>
          <cell r="K528">
            <v>2400</v>
          </cell>
          <cell r="L528">
            <v>62400</v>
          </cell>
          <cell r="M528">
            <v>0</v>
          </cell>
          <cell r="N528">
            <v>0</v>
          </cell>
          <cell r="O528">
            <v>840</v>
          </cell>
          <cell r="P528">
            <v>21840</v>
          </cell>
        </row>
        <row r="529">
          <cell r="B529" t="str">
            <v>附基礎</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row>
        <row r="530">
          <cell r="A530">
            <v>33</v>
          </cell>
          <cell r="B530" t="str">
            <v>DITTO, BUT STEEL CHANNEL 為3.6M高</v>
          </cell>
          <cell r="C530">
            <v>13</v>
          </cell>
          <cell r="D530" t="str">
            <v>SET</v>
          </cell>
          <cell r="E530">
            <v>3600</v>
          </cell>
          <cell r="F530">
            <v>46800</v>
          </cell>
          <cell r="G530">
            <v>0</v>
          </cell>
          <cell r="H530">
            <v>0</v>
          </cell>
          <cell r="I530">
            <v>4</v>
          </cell>
          <cell r="J530">
            <v>52</v>
          </cell>
          <cell r="K530">
            <v>3600</v>
          </cell>
          <cell r="L530">
            <v>46800</v>
          </cell>
          <cell r="M530">
            <v>0</v>
          </cell>
          <cell r="N530">
            <v>0</v>
          </cell>
          <cell r="O530">
            <v>1120</v>
          </cell>
          <cell r="P530">
            <v>14560</v>
          </cell>
        </row>
        <row r="531">
          <cell r="A531">
            <v>34</v>
          </cell>
          <cell r="B531" t="str">
            <v>DITTO, BUT STEEL CHANNEL 為1.95M高</v>
          </cell>
          <cell r="C531">
            <v>3</v>
          </cell>
          <cell r="D531" t="str">
            <v>SET</v>
          </cell>
          <cell r="E531">
            <v>2000</v>
          </cell>
          <cell r="F531">
            <v>6000</v>
          </cell>
          <cell r="G531">
            <v>0</v>
          </cell>
          <cell r="H531">
            <v>0</v>
          </cell>
          <cell r="I531">
            <v>3</v>
          </cell>
          <cell r="J531">
            <v>9</v>
          </cell>
          <cell r="K531">
            <v>2000</v>
          </cell>
          <cell r="L531">
            <v>6000</v>
          </cell>
          <cell r="M531">
            <v>0</v>
          </cell>
          <cell r="N531">
            <v>0</v>
          </cell>
          <cell r="O531">
            <v>840</v>
          </cell>
          <cell r="P531">
            <v>2520</v>
          </cell>
        </row>
        <row r="532">
          <cell r="A532">
            <v>35</v>
          </cell>
          <cell r="B532" t="str">
            <v xml:space="preserve">MISCELLANEOUS </v>
          </cell>
          <cell r="C532">
            <v>1</v>
          </cell>
          <cell r="D532" t="str">
            <v>LOT</v>
          </cell>
          <cell r="E532">
            <v>743902.5</v>
          </cell>
          <cell r="F532">
            <v>743903</v>
          </cell>
          <cell r="G532">
            <v>0</v>
          </cell>
          <cell r="H532">
            <v>0</v>
          </cell>
          <cell r="I532">
            <v>646.55000000000007</v>
          </cell>
          <cell r="J532">
            <v>647</v>
          </cell>
          <cell r="K532">
            <v>743903</v>
          </cell>
          <cell r="L532">
            <v>743903</v>
          </cell>
          <cell r="M532">
            <v>0</v>
          </cell>
          <cell r="N532">
            <v>0</v>
          </cell>
          <cell r="O532">
            <v>181034</v>
          </cell>
          <cell r="P532">
            <v>181034</v>
          </cell>
        </row>
        <row r="533">
          <cell r="B533" t="str">
            <v>SUB-TOTAL : (I)</v>
          </cell>
          <cell r="C533">
            <v>0</v>
          </cell>
          <cell r="D533">
            <v>0</v>
          </cell>
          <cell r="E533">
            <v>0</v>
          </cell>
          <cell r="F533">
            <v>15621953</v>
          </cell>
          <cell r="G533">
            <v>0</v>
          </cell>
          <cell r="H533">
            <v>0</v>
          </cell>
          <cell r="I533">
            <v>0</v>
          </cell>
          <cell r="J533">
            <v>13628</v>
          </cell>
          <cell r="K533">
            <v>0</v>
          </cell>
          <cell r="L533">
            <v>15621953</v>
          </cell>
          <cell r="M533">
            <v>0</v>
          </cell>
          <cell r="N533">
            <v>0</v>
          </cell>
          <cell r="O533">
            <v>0</v>
          </cell>
          <cell r="P533">
            <v>3816326</v>
          </cell>
        </row>
        <row r="536">
          <cell r="A536" t="str">
            <v>J.</v>
          </cell>
          <cell r="B536" t="str">
            <v>U/G CONDUIT BANK</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row>
        <row r="537">
          <cell r="A537" t="str">
            <v>J.1.3</v>
          </cell>
          <cell r="B537" t="str">
            <v>_x0000_PVC CONDUIT, THICK WALL, CNS1302 SCH._x0000_B , 4"</v>
          </cell>
          <cell r="C537">
            <v>16500</v>
          </cell>
          <cell r="D537" t="str">
            <v>M</v>
          </cell>
          <cell r="E537">
            <v>128</v>
          </cell>
          <cell r="F537">
            <v>2112000</v>
          </cell>
        </row>
        <row r="538">
          <cell r="A538" t="str">
            <v>J.1</v>
          </cell>
          <cell r="B538" t="str">
            <v>U/G CONDUIT BANK FOR TEL., P/P, CCTV, APS</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row>
        <row r="539">
          <cell r="A539" t="str">
            <v>J.1.1</v>
          </cell>
          <cell r="B539" t="str">
            <v xml:space="preserve"> PVC CONDUIT, THICK WALL, CNS1302 SCH. B , 1"</v>
          </cell>
          <cell r="C539">
            <v>800</v>
          </cell>
          <cell r="D539" t="str">
            <v>M</v>
          </cell>
          <cell r="E539">
            <v>16</v>
          </cell>
          <cell r="F539">
            <v>12800</v>
          </cell>
          <cell r="G539">
            <v>0</v>
          </cell>
          <cell r="H539">
            <v>0</v>
          </cell>
          <cell r="I539">
            <v>0.22</v>
          </cell>
          <cell r="J539">
            <v>176</v>
          </cell>
          <cell r="K539">
            <v>16</v>
          </cell>
          <cell r="L539">
            <v>12800</v>
          </cell>
          <cell r="M539">
            <v>0</v>
          </cell>
          <cell r="N539">
            <v>0</v>
          </cell>
          <cell r="O539">
            <v>62</v>
          </cell>
          <cell r="P539">
            <v>49600</v>
          </cell>
        </row>
        <row r="540">
          <cell r="A540" t="str">
            <v>J.1.2</v>
          </cell>
          <cell r="B540" t="str">
            <v xml:space="preserve"> PVC CONDUIT, THICK WALL, CNS1302 SCH. B , 2"</v>
          </cell>
          <cell r="C540">
            <v>22000</v>
          </cell>
          <cell r="D540" t="str">
            <v>M</v>
          </cell>
          <cell r="E540">
            <v>38</v>
          </cell>
          <cell r="F540">
            <v>836000</v>
          </cell>
          <cell r="G540">
            <v>0</v>
          </cell>
          <cell r="H540">
            <v>0</v>
          </cell>
          <cell r="I540">
            <v>0.3</v>
          </cell>
          <cell r="J540">
            <v>6600</v>
          </cell>
          <cell r="K540">
            <v>38</v>
          </cell>
          <cell r="L540">
            <v>836000</v>
          </cell>
          <cell r="M540">
            <v>0</v>
          </cell>
          <cell r="N540">
            <v>0</v>
          </cell>
          <cell r="O540">
            <v>84</v>
          </cell>
          <cell r="P540">
            <v>1848000</v>
          </cell>
        </row>
        <row r="541">
          <cell r="A541" t="str">
            <v>J.1.3</v>
          </cell>
          <cell r="B541" t="str">
            <v xml:space="preserve"> PVC CONDUIT, THICK WALL, CNS1302 SCH. B , 4"</v>
          </cell>
          <cell r="C541">
            <v>16500</v>
          </cell>
          <cell r="D541" t="str">
            <v>M</v>
          </cell>
          <cell r="E541">
            <v>128</v>
          </cell>
          <cell r="F541">
            <v>2112000</v>
          </cell>
          <cell r="G541">
            <v>0</v>
          </cell>
          <cell r="H541">
            <v>0</v>
          </cell>
          <cell r="I541">
            <v>0.43</v>
          </cell>
          <cell r="J541">
            <v>7095</v>
          </cell>
          <cell r="K541">
            <v>128</v>
          </cell>
          <cell r="L541">
            <v>2112000</v>
          </cell>
          <cell r="M541">
            <v>0</v>
          </cell>
          <cell r="N541">
            <v>0</v>
          </cell>
          <cell r="O541">
            <v>120</v>
          </cell>
          <cell r="P541">
            <v>1980000</v>
          </cell>
        </row>
        <row r="542">
          <cell r="A542" t="str">
            <v>J.1.4</v>
          </cell>
          <cell r="B542" t="str">
            <v xml:space="preserve"> PVC CONDUIT, THICK WALL, CNS1302 SCH. B , 6"</v>
          </cell>
          <cell r="C542">
            <v>8000</v>
          </cell>
          <cell r="D542" t="str">
            <v>M</v>
          </cell>
          <cell r="E542">
            <v>242</v>
          </cell>
          <cell r="F542">
            <v>1936000</v>
          </cell>
          <cell r="G542">
            <v>0</v>
          </cell>
          <cell r="H542">
            <v>0</v>
          </cell>
          <cell r="I542">
            <v>0.68</v>
          </cell>
          <cell r="J542">
            <v>5440</v>
          </cell>
          <cell r="K542">
            <v>242</v>
          </cell>
          <cell r="L542">
            <v>1936000</v>
          </cell>
          <cell r="M542">
            <v>0</v>
          </cell>
          <cell r="N542">
            <v>0</v>
          </cell>
          <cell r="O542">
            <v>190</v>
          </cell>
          <cell r="P542">
            <v>1520000</v>
          </cell>
        </row>
        <row r="543">
          <cell r="A543" t="str">
            <v>J.1.5</v>
          </cell>
          <cell r="B543" t="str">
            <v xml:space="preserve"> EXCAVATION</v>
          </cell>
          <cell r="C543">
            <v>7000</v>
          </cell>
          <cell r="D543" t="str">
            <v>M3</v>
          </cell>
          <cell r="E543" t="str">
            <v>M+L</v>
          </cell>
          <cell r="F543" t="str">
            <v>M+L</v>
          </cell>
          <cell r="G543">
            <v>0</v>
          </cell>
          <cell r="H543">
            <v>0</v>
          </cell>
          <cell r="I543">
            <v>0</v>
          </cell>
          <cell r="J543">
            <v>0</v>
          </cell>
          <cell r="K543" t="str">
            <v>M+L</v>
          </cell>
          <cell r="L543" t="str">
            <v>M+L</v>
          </cell>
          <cell r="M543">
            <v>0</v>
          </cell>
          <cell r="N543">
            <v>0</v>
          </cell>
          <cell r="O543">
            <v>60</v>
          </cell>
          <cell r="P543">
            <v>420000</v>
          </cell>
        </row>
        <row r="544">
          <cell r="A544" t="str">
            <v>J.1.6</v>
          </cell>
          <cell r="B544" t="str">
            <v xml:space="preserve"> BACKFILL</v>
          </cell>
          <cell r="C544">
            <v>5100</v>
          </cell>
          <cell r="D544" t="str">
            <v>M3</v>
          </cell>
          <cell r="E544" t="str">
            <v>M+L</v>
          </cell>
          <cell r="F544" t="str">
            <v>M+L</v>
          </cell>
          <cell r="G544">
            <v>0</v>
          </cell>
          <cell r="H544">
            <v>0</v>
          </cell>
          <cell r="I544">
            <v>0</v>
          </cell>
          <cell r="J544">
            <v>0</v>
          </cell>
          <cell r="K544" t="str">
            <v>M+L</v>
          </cell>
          <cell r="L544" t="str">
            <v>M+L</v>
          </cell>
          <cell r="M544">
            <v>0</v>
          </cell>
          <cell r="N544">
            <v>0</v>
          </cell>
          <cell r="O544">
            <v>100</v>
          </cell>
          <cell r="P544">
            <v>510000</v>
          </cell>
        </row>
        <row r="545">
          <cell r="A545" t="str">
            <v>J.1.7</v>
          </cell>
          <cell r="B545" t="str">
            <v xml:space="preserve"> CONCRETE FOR DUCT BANK 2000 PSI</v>
          </cell>
          <cell r="C545">
            <v>1900</v>
          </cell>
          <cell r="D545" t="str">
            <v>M3</v>
          </cell>
          <cell r="E545" t="str">
            <v>M+L</v>
          </cell>
          <cell r="F545" t="str">
            <v>M+L</v>
          </cell>
          <cell r="G545">
            <v>0</v>
          </cell>
          <cell r="H545">
            <v>0</v>
          </cell>
          <cell r="I545">
            <v>0</v>
          </cell>
          <cell r="J545">
            <v>0</v>
          </cell>
          <cell r="K545" t="str">
            <v>M+L</v>
          </cell>
          <cell r="L545" t="str">
            <v>M+L</v>
          </cell>
          <cell r="M545">
            <v>0</v>
          </cell>
          <cell r="N545">
            <v>0</v>
          </cell>
          <cell r="O545">
            <v>1700</v>
          </cell>
          <cell r="P545">
            <v>3230000</v>
          </cell>
        </row>
        <row r="546">
          <cell r="A546" t="str">
            <v>J.1.8</v>
          </cell>
          <cell r="B546" t="str">
            <v xml:space="preserve"> RED COLORED OXIDE</v>
          </cell>
          <cell r="C546">
            <v>17100</v>
          </cell>
          <cell r="D546" t="str">
            <v>KG</v>
          </cell>
          <cell r="E546" t="str">
            <v>M+L</v>
          </cell>
          <cell r="F546" t="str">
            <v>M+L</v>
          </cell>
          <cell r="G546">
            <v>0</v>
          </cell>
          <cell r="H546">
            <v>0</v>
          </cell>
          <cell r="I546">
            <v>0</v>
          </cell>
          <cell r="J546">
            <v>0</v>
          </cell>
          <cell r="K546" t="str">
            <v>M+L</v>
          </cell>
          <cell r="L546" t="str">
            <v>M+L</v>
          </cell>
          <cell r="M546">
            <v>0</v>
          </cell>
          <cell r="N546">
            <v>0</v>
          </cell>
          <cell r="O546">
            <v>60</v>
          </cell>
          <cell r="P546">
            <v>1026000</v>
          </cell>
          <cell r="Q546">
            <v>6089</v>
          </cell>
        </row>
        <row r="547">
          <cell r="A547" t="str">
            <v>J.1.9</v>
          </cell>
          <cell r="B547" t="str">
            <v xml:space="preserve"> DISPOSAL</v>
          </cell>
          <cell r="C547">
            <v>1900</v>
          </cell>
          <cell r="D547" t="str">
            <v>M3</v>
          </cell>
          <cell r="E547" t="str">
            <v>M+L</v>
          </cell>
          <cell r="F547" t="str">
            <v>M+L</v>
          </cell>
          <cell r="G547">
            <v>0</v>
          </cell>
          <cell r="H547">
            <v>0</v>
          </cell>
          <cell r="I547">
            <v>0</v>
          </cell>
          <cell r="J547">
            <v>0</v>
          </cell>
          <cell r="K547" t="str">
            <v>M+L</v>
          </cell>
          <cell r="L547" t="str">
            <v>M+L</v>
          </cell>
          <cell r="M547">
            <v>0</v>
          </cell>
          <cell r="N547">
            <v>0</v>
          </cell>
          <cell r="O547">
            <v>220</v>
          </cell>
          <cell r="P547">
            <v>418000</v>
          </cell>
        </row>
        <row r="548">
          <cell r="A548" t="str">
            <v>J.1.10</v>
          </cell>
          <cell r="B548" t="str">
            <v xml:space="preserve"> FORMWORK</v>
          </cell>
          <cell r="C548">
            <v>5200</v>
          </cell>
          <cell r="D548" t="str">
            <v>M2</v>
          </cell>
          <cell r="E548" t="str">
            <v>M+L</v>
          </cell>
          <cell r="F548" t="str">
            <v>M+L</v>
          </cell>
          <cell r="G548">
            <v>0</v>
          </cell>
          <cell r="H548">
            <v>0</v>
          </cell>
          <cell r="I548">
            <v>0</v>
          </cell>
          <cell r="J548">
            <v>0</v>
          </cell>
          <cell r="K548" t="str">
            <v>M+L</v>
          </cell>
          <cell r="L548" t="str">
            <v>M+L</v>
          </cell>
          <cell r="M548">
            <v>0</v>
          </cell>
          <cell r="N548">
            <v>0</v>
          </cell>
          <cell r="O548">
            <v>360</v>
          </cell>
          <cell r="P548">
            <v>1872000</v>
          </cell>
        </row>
        <row r="549">
          <cell r="A549" t="str">
            <v>J.1.11</v>
          </cell>
          <cell r="B549" t="str">
            <v xml:space="preserve"> RE-BAR</v>
          </cell>
          <cell r="C549">
            <v>36500</v>
          </cell>
          <cell r="D549" t="str">
            <v>KG</v>
          </cell>
          <cell r="E549" t="str">
            <v>M+L</v>
          </cell>
          <cell r="F549" t="str">
            <v>M+L</v>
          </cell>
          <cell r="G549">
            <v>0</v>
          </cell>
          <cell r="H549">
            <v>0</v>
          </cell>
          <cell r="I549">
            <v>0</v>
          </cell>
          <cell r="J549">
            <v>0</v>
          </cell>
          <cell r="K549" t="str">
            <v>M+L</v>
          </cell>
          <cell r="L549" t="str">
            <v>M+L</v>
          </cell>
          <cell r="M549">
            <v>0</v>
          </cell>
          <cell r="N549">
            <v>0</v>
          </cell>
          <cell r="O549">
            <v>16</v>
          </cell>
          <cell r="P549">
            <v>584000</v>
          </cell>
        </row>
        <row r="550">
          <cell r="A550" t="str">
            <v>J.1.12</v>
          </cell>
          <cell r="B550" t="str">
            <v xml:space="preserve"> MAN-HOLE, 2,000 L x 2,000 W x 2,000 D</v>
          </cell>
          <cell r="C550">
            <v>24</v>
          </cell>
          <cell r="D550" t="str">
            <v>SET</v>
          </cell>
          <cell r="E550" t="str">
            <v>M+L</v>
          </cell>
          <cell r="F550" t="str">
            <v>M+L</v>
          </cell>
          <cell r="G550">
            <v>0</v>
          </cell>
          <cell r="H550">
            <v>0</v>
          </cell>
          <cell r="I550">
            <v>0</v>
          </cell>
          <cell r="J550">
            <v>0</v>
          </cell>
          <cell r="K550" t="str">
            <v>M+L</v>
          </cell>
          <cell r="L550" t="str">
            <v>M+L</v>
          </cell>
          <cell r="M550">
            <v>0</v>
          </cell>
          <cell r="N550">
            <v>0</v>
          </cell>
          <cell r="O550">
            <v>65000</v>
          </cell>
          <cell r="P550">
            <v>1560000</v>
          </cell>
        </row>
        <row r="551">
          <cell r="A551" t="str">
            <v>J.1.13</v>
          </cell>
          <cell r="B551" t="str">
            <v xml:space="preserve"> MAN-HOLE, 1,500 L x 1,500 W x 2,000 D</v>
          </cell>
          <cell r="C551">
            <v>0</v>
          </cell>
          <cell r="D551" t="str">
            <v>SET</v>
          </cell>
          <cell r="E551" t="str">
            <v>M+L</v>
          </cell>
          <cell r="F551" t="str">
            <v>M+L</v>
          </cell>
          <cell r="G551">
            <v>0</v>
          </cell>
          <cell r="H551">
            <v>0</v>
          </cell>
          <cell r="I551">
            <v>0</v>
          </cell>
          <cell r="J551">
            <v>0</v>
          </cell>
          <cell r="K551" t="str">
            <v>M+L</v>
          </cell>
          <cell r="L551" t="str">
            <v>M+L</v>
          </cell>
          <cell r="M551">
            <v>0</v>
          </cell>
          <cell r="N551">
            <v>0</v>
          </cell>
          <cell r="O551">
            <v>52000</v>
          </cell>
          <cell r="P551">
            <v>0</v>
          </cell>
        </row>
        <row r="552">
          <cell r="A552" t="str">
            <v>J.1.14</v>
          </cell>
          <cell r="B552" t="str">
            <v xml:space="preserve"> COMPOND FOR WATER SEALING(IN MH.)</v>
          </cell>
          <cell r="C552">
            <v>2500</v>
          </cell>
          <cell r="D552" t="str">
            <v>KG</v>
          </cell>
          <cell r="E552" t="str">
            <v>M+L</v>
          </cell>
          <cell r="F552" t="str">
            <v>M+L</v>
          </cell>
          <cell r="G552">
            <v>0</v>
          </cell>
          <cell r="H552">
            <v>0</v>
          </cell>
          <cell r="I552">
            <v>0</v>
          </cell>
          <cell r="J552">
            <v>0</v>
          </cell>
          <cell r="K552" t="str">
            <v>M+L</v>
          </cell>
          <cell r="L552" t="str">
            <v>M+L</v>
          </cell>
          <cell r="M552">
            <v>0</v>
          </cell>
          <cell r="N552">
            <v>0</v>
          </cell>
          <cell r="O552">
            <v>200</v>
          </cell>
          <cell r="P552">
            <v>500000</v>
          </cell>
        </row>
        <row r="553">
          <cell r="B553" t="str">
            <v>SUB-TOTAL : (J.1)</v>
          </cell>
          <cell r="C553">
            <v>0</v>
          </cell>
          <cell r="D553">
            <v>0</v>
          </cell>
          <cell r="E553">
            <v>0</v>
          </cell>
          <cell r="F553">
            <v>4896800</v>
          </cell>
          <cell r="G553">
            <v>0</v>
          </cell>
          <cell r="H553">
            <v>0</v>
          </cell>
          <cell r="I553">
            <v>0</v>
          </cell>
          <cell r="J553">
            <v>19311</v>
          </cell>
          <cell r="K553">
            <v>0</v>
          </cell>
          <cell r="L553">
            <v>4896800</v>
          </cell>
          <cell r="M553">
            <v>0</v>
          </cell>
          <cell r="N553">
            <v>0</v>
          </cell>
          <cell r="O553">
            <v>0</v>
          </cell>
          <cell r="P553">
            <v>15517600</v>
          </cell>
        </row>
        <row r="555">
          <cell r="A555" t="str">
            <v>J.2</v>
          </cell>
          <cell r="B555" t="str">
            <v>U/G CONDUIT BANK FOR TEL., P/P, CCTV, APS</v>
          </cell>
          <cell r="C555">
            <v>0</v>
          </cell>
          <cell r="D555">
            <v>0</v>
          </cell>
          <cell r="E555">
            <v>0</v>
          </cell>
          <cell r="F555">
            <v>0</v>
          </cell>
          <cell r="G555">
            <v>0</v>
          </cell>
          <cell r="H555">
            <v>0</v>
          </cell>
          <cell r="I555">
            <v>0.22</v>
          </cell>
          <cell r="J555">
            <v>0</v>
          </cell>
          <cell r="K555">
            <v>0</v>
          </cell>
          <cell r="L555">
            <v>0</v>
          </cell>
          <cell r="M555">
            <v>0</v>
          </cell>
          <cell r="N555">
            <v>0</v>
          </cell>
          <cell r="O555">
            <v>0</v>
          </cell>
          <cell r="P555">
            <v>0</v>
          </cell>
        </row>
        <row r="556">
          <cell r="A556" t="str">
            <v>J.2.1</v>
          </cell>
          <cell r="B556" t="str">
            <v xml:space="preserve"> PVC CONDUIT, THICK WALL, CNS1302 SCH. B , 1"</v>
          </cell>
          <cell r="C556">
            <v>1000</v>
          </cell>
          <cell r="D556" t="str">
            <v>M</v>
          </cell>
          <cell r="E556">
            <v>16</v>
          </cell>
          <cell r="F556">
            <v>16000</v>
          </cell>
          <cell r="G556">
            <v>0</v>
          </cell>
          <cell r="H556">
            <v>0</v>
          </cell>
          <cell r="I556">
            <v>0.22</v>
          </cell>
          <cell r="J556">
            <v>220</v>
          </cell>
          <cell r="K556">
            <v>16</v>
          </cell>
          <cell r="L556">
            <v>16000</v>
          </cell>
          <cell r="M556">
            <v>0</v>
          </cell>
          <cell r="N556">
            <v>0</v>
          </cell>
          <cell r="O556">
            <v>62</v>
          </cell>
          <cell r="P556">
            <v>62000</v>
          </cell>
        </row>
        <row r="557">
          <cell r="A557" t="str">
            <v>J.2.2</v>
          </cell>
          <cell r="B557" t="str">
            <v xml:space="preserve"> PVC CONDUIT, THICK WALL, CNS1302 SCH. B , 2"</v>
          </cell>
          <cell r="C557">
            <v>26000</v>
          </cell>
          <cell r="D557" t="str">
            <v>M</v>
          </cell>
          <cell r="E557">
            <v>38</v>
          </cell>
          <cell r="F557">
            <v>988000</v>
          </cell>
          <cell r="G557">
            <v>0</v>
          </cell>
          <cell r="H557">
            <v>0</v>
          </cell>
          <cell r="I557">
            <v>0.3</v>
          </cell>
          <cell r="J557">
            <v>7800</v>
          </cell>
          <cell r="K557">
            <v>38</v>
          </cell>
          <cell r="L557">
            <v>988000</v>
          </cell>
          <cell r="M557">
            <v>0</v>
          </cell>
          <cell r="N557">
            <v>0</v>
          </cell>
          <cell r="O557">
            <v>84</v>
          </cell>
          <cell r="P557">
            <v>2184000</v>
          </cell>
        </row>
        <row r="558">
          <cell r="A558" t="str">
            <v>J.2.3</v>
          </cell>
          <cell r="B558" t="str">
            <v xml:space="preserve"> EXCAVATION</v>
          </cell>
          <cell r="C558">
            <v>3500</v>
          </cell>
          <cell r="D558" t="str">
            <v>M3</v>
          </cell>
          <cell r="E558" t="str">
            <v>M+L</v>
          </cell>
          <cell r="F558" t="str">
            <v>M+L</v>
          </cell>
          <cell r="G558">
            <v>0</v>
          </cell>
          <cell r="H558">
            <v>0</v>
          </cell>
          <cell r="I558">
            <v>0</v>
          </cell>
          <cell r="J558">
            <v>0</v>
          </cell>
          <cell r="K558" t="str">
            <v>M+L</v>
          </cell>
          <cell r="L558" t="str">
            <v>M+L</v>
          </cell>
          <cell r="M558">
            <v>0</v>
          </cell>
          <cell r="N558">
            <v>0</v>
          </cell>
          <cell r="O558">
            <v>60</v>
          </cell>
          <cell r="P558">
            <v>210000</v>
          </cell>
        </row>
        <row r="559">
          <cell r="A559" t="str">
            <v>J.2.4</v>
          </cell>
          <cell r="B559" t="str">
            <v xml:space="preserve"> BACKFILL</v>
          </cell>
          <cell r="C559">
            <v>2550</v>
          </cell>
          <cell r="D559" t="str">
            <v>M3</v>
          </cell>
          <cell r="E559" t="str">
            <v>M+L</v>
          </cell>
          <cell r="F559" t="str">
            <v>M+L</v>
          </cell>
          <cell r="G559">
            <v>0</v>
          </cell>
          <cell r="H559">
            <v>0</v>
          </cell>
          <cell r="I559">
            <v>0</v>
          </cell>
          <cell r="J559">
            <v>0</v>
          </cell>
          <cell r="K559" t="str">
            <v>M+L</v>
          </cell>
          <cell r="L559" t="str">
            <v>M+L</v>
          </cell>
          <cell r="M559">
            <v>0</v>
          </cell>
          <cell r="N559">
            <v>0</v>
          </cell>
          <cell r="O559">
            <v>100</v>
          </cell>
          <cell r="P559">
            <v>255000</v>
          </cell>
        </row>
        <row r="560">
          <cell r="A560" t="str">
            <v>J.2.5</v>
          </cell>
          <cell r="B560" t="str">
            <v xml:space="preserve"> CONCRETE FOR DUCT BANK 2000 PSI</v>
          </cell>
          <cell r="C560">
            <v>950</v>
          </cell>
          <cell r="D560" t="str">
            <v>M3</v>
          </cell>
          <cell r="E560" t="str">
            <v>M+L</v>
          </cell>
          <cell r="F560" t="str">
            <v>M+L</v>
          </cell>
          <cell r="G560">
            <v>0</v>
          </cell>
          <cell r="H560">
            <v>0</v>
          </cell>
          <cell r="I560">
            <v>0</v>
          </cell>
          <cell r="J560">
            <v>0</v>
          </cell>
          <cell r="K560" t="str">
            <v>M+L</v>
          </cell>
          <cell r="L560" t="str">
            <v>M+L</v>
          </cell>
          <cell r="M560">
            <v>0</v>
          </cell>
          <cell r="N560">
            <v>0</v>
          </cell>
          <cell r="O560">
            <v>1700</v>
          </cell>
          <cell r="P560">
            <v>1615000</v>
          </cell>
        </row>
        <row r="561">
          <cell r="A561" t="str">
            <v>J.2.6</v>
          </cell>
          <cell r="B561" t="str">
            <v xml:space="preserve"> RED COLORED OXIDE</v>
          </cell>
          <cell r="C561">
            <v>8550</v>
          </cell>
          <cell r="D561" t="str">
            <v>KG</v>
          </cell>
          <cell r="E561" t="str">
            <v>M+L</v>
          </cell>
          <cell r="F561" t="str">
            <v>M+L</v>
          </cell>
          <cell r="G561">
            <v>0</v>
          </cell>
          <cell r="H561">
            <v>0</v>
          </cell>
          <cell r="I561">
            <v>0</v>
          </cell>
          <cell r="J561">
            <v>0</v>
          </cell>
          <cell r="K561" t="str">
            <v>M+L</v>
          </cell>
          <cell r="L561" t="str">
            <v>M+L</v>
          </cell>
          <cell r="M561">
            <v>0</v>
          </cell>
          <cell r="N561">
            <v>0</v>
          </cell>
          <cell r="O561">
            <v>60</v>
          </cell>
          <cell r="P561">
            <v>513000</v>
          </cell>
        </row>
        <row r="562">
          <cell r="A562" t="str">
            <v>J.2.7</v>
          </cell>
          <cell r="B562" t="str">
            <v xml:space="preserve"> DISPOSAL</v>
          </cell>
          <cell r="C562">
            <v>950</v>
          </cell>
          <cell r="D562" t="str">
            <v>M3</v>
          </cell>
          <cell r="E562" t="str">
            <v>M+L</v>
          </cell>
          <cell r="F562" t="str">
            <v>M+L</v>
          </cell>
          <cell r="G562">
            <v>0</v>
          </cell>
          <cell r="H562">
            <v>0</v>
          </cell>
          <cell r="I562">
            <v>0</v>
          </cell>
          <cell r="J562">
            <v>0</v>
          </cell>
          <cell r="K562" t="str">
            <v>M+L</v>
          </cell>
          <cell r="L562" t="str">
            <v>M+L</v>
          </cell>
          <cell r="M562">
            <v>0</v>
          </cell>
          <cell r="N562">
            <v>0</v>
          </cell>
          <cell r="O562">
            <v>220</v>
          </cell>
          <cell r="P562">
            <v>209000</v>
          </cell>
        </row>
        <row r="563">
          <cell r="A563" t="str">
            <v>J.2.8</v>
          </cell>
          <cell r="B563" t="str">
            <v xml:space="preserve"> FORMWORK</v>
          </cell>
          <cell r="C563">
            <v>2000</v>
          </cell>
          <cell r="D563" t="str">
            <v>M2</v>
          </cell>
          <cell r="E563" t="str">
            <v>M+L</v>
          </cell>
          <cell r="F563" t="str">
            <v>M+L</v>
          </cell>
          <cell r="G563">
            <v>0</v>
          </cell>
          <cell r="H563">
            <v>0</v>
          </cell>
          <cell r="I563">
            <v>0</v>
          </cell>
          <cell r="J563">
            <v>0</v>
          </cell>
          <cell r="K563" t="str">
            <v>M+L</v>
          </cell>
          <cell r="L563" t="str">
            <v>M+L</v>
          </cell>
          <cell r="M563">
            <v>0</v>
          </cell>
          <cell r="N563">
            <v>0</v>
          </cell>
          <cell r="O563">
            <v>360</v>
          </cell>
          <cell r="P563">
            <v>720000</v>
          </cell>
        </row>
        <row r="564">
          <cell r="A564" t="str">
            <v>J.2.9</v>
          </cell>
          <cell r="B564" t="str">
            <v xml:space="preserve"> RE-BAR</v>
          </cell>
          <cell r="C564">
            <v>18250</v>
          </cell>
          <cell r="D564" t="str">
            <v>KG</v>
          </cell>
          <cell r="E564" t="str">
            <v>M+L</v>
          </cell>
          <cell r="F564" t="str">
            <v>M+L</v>
          </cell>
          <cell r="G564">
            <v>0</v>
          </cell>
          <cell r="H564">
            <v>0</v>
          </cell>
          <cell r="I564">
            <v>0</v>
          </cell>
          <cell r="J564">
            <v>0</v>
          </cell>
          <cell r="K564" t="str">
            <v>M+L</v>
          </cell>
          <cell r="L564" t="str">
            <v>M+L</v>
          </cell>
          <cell r="M564">
            <v>0</v>
          </cell>
          <cell r="N564">
            <v>0</v>
          </cell>
          <cell r="O564">
            <v>16</v>
          </cell>
          <cell r="P564">
            <v>292000</v>
          </cell>
        </row>
        <row r="565">
          <cell r="A565" t="str">
            <v>J.2.10</v>
          </cell>
          <cell r="B565" t="str">
            <v xml:space="preserve"> MAN-HOLE, (與儀控共用)</v>
          </cell>
          <cell r="C565">
            <v>0</v>
          </cell>
          <cell r="D565" t="str">
            <v>SET</v>
          </cell>
          <cell r="E565">
            <v>0</v>
          </cell>
          <cell r="F565">
            <v>0</v>
          </cell>
          <cell r="G565">
            <v>0</v>
          </cell>
          <cell r="H565">
            <v>0</v>
          </cell>
          <cell r="I565">
            <v>0</v>
          </cell>
          <cell r="J565">
            <v>0</v>
          </cell>
          <cell r="K565">
            <v>0</v>
          </cell>
          <cell r="L565">
            <v>0</v>
          </cell>
          <cell r="M565">
            <v>0</v>
          </cell>
          <cell r="N565">
            <v>0</v>
          </cell>
          <cell r="O565">
            <v>0</v>
          </cell>
          <cell r="P565">
            <v>0</v>
          </cell>
        </row>
        <row r="566">
          <cell r="A566" t="str">
            <v>J.2.11</v>
          </cell>
          <cell r="B566" t="str">
            <v xml:space="preserve"> HAND HOLE, 1200Lx1000Wx1200D</v>
          </cell>
          <cell r="C566">
            <v>7</v>
          </cell>
          <cell r="D566" t="str">
            <v>SET</v>
          </cell>
          <cell r="E566" t="str">
            <v>M+L</v>
          </cell>
          <cell r="F566" t="str">
            <v>M+L</v>
          </cell>
          <cell r="G566">
            <v>0</v>
          </cell>
          <cell r="H566">
            <v>0</v>
          </cell>
          <cell r="I566">
            <v>0</v>
          </cell>
          <cell r="J566">
            <v>0</v>
          </cell>
          <cell r="K566" t="str">
            <v>M+L</v>
          </cell>
          <cell r="L566" t="str">
            <v>M+L</v>
          </cell>
          <cell r="M566">
            <v>0</v>
          </cell>
          <cell r="N566">
            <v>0</v>
          </cell>
          <cell r="O566">
            <v>18000</v>
          </cell>
          <cell r="P566">
            <v>126000</v>
          </cell>
        </row>
        <row r="567">
          <cell r="A567" t="str">
            <v>J.2.12</v>
          </cell>
          <cell r="B567" t="str">
            <v xml:space="preserve"> COMPOND FOR WATER SEALING(IN MH.)</v>
          </cell>
          <cell r="C567">
            <v>1250</v>
          </cell>
          <cell r="D567" t="str">
            <v>KG</v>
          </cell>
          <cell r="E567" t="str">
            <v>M+L</v>
          </cell>
          <cell r="F567" t="str">
            <v>M+L</v>
          </cell>
          <cell r="G567">
            <v>0</v>
          </cell>
          <cell r="H567">
            <v>0</v>
          </cell>
          <cell r="I567">
            <v>0</v>
          </cell>
          <cell r="J567">
            <v>0</v>
          </cell>
          <cell r="K567" t="str">
            <v>M+L</v>
          </cell>
          <cell r="L567" t="str">
            <v>M+L</v>
          </cell>
          <cell r="M567">
            <v>0</v>
          </cell>
          <cell r="N567">
            <v>0</v>
          </cell>
          <cell r="O567">
            <v>200</v>
          </cell>
          <cell r="P567">
            <v>250000</v>
          </cell>
        </row>
        <row r="568">
          <cell r="A568" t="str">
            <v>ALT-3</v>
          </cell>
          <cell r="B568" t="str">
            <v>SUB-TOTAL : (J.2)</v>
          </cell>
          <cell r="C568">
            <v>0</v>
          </cell>
          <cell r="D568">
            <v>0</v>
          </cell>
          <cell r="E568">
            <v>0</v>
          </cell>
          <cell r="F568">
            <v>1004000</v>
          </cell>
          <cell r="G568">
            <v>0</v>
          </cell>
          <cell r="H568">
            <v>0</v>
          </cell>
          <cell r="I568">
            <v>0</v>
          </cell>
          <cell r="J568">
            <v>8020</v>
          </cell>
          <cell r="K568">
            <v>0</v>
          </cell>
          <cell r="L568">
            <v>1004000</v>
          </cell>
          <cell r="M568">
            <v>0</v>
          </cell>
          <cell r="N568">
            <v>0</v>
          </cell>
          <cell r="O568">
            <v>0</v>
          </cell>
          <cell r="P568">
            <v>6436000</v>
          </cell>
        </row>
        <row r="569">
          <cell r="F569">
            <v>0</v>
          </cell>
          <cell r="G569">
            <v>0</v>
          </cell>
          <cell r="H569">
            <v>0</v>
          </cell>
          <cell r="I569">
            <v>0</v>
          </cell>
          <cell r="J569">
            <v>0</v>
          </cell>
          <cell r="K569">
            <v>0</v>
          </cell>
          <cell r="L569">
            <v>0</v>
          </cell>
          <cell r="M569">
            <v>0</v>
          </cell>
          <cell r="N569">
            <v>0</v>
          </cell>
          <cell r="O569">
            <v>0</v>
          </cell>
          <cell r="P569">
            <v>0</v>
          </cell>
        </row>
        <row r="570">
          <cell r="B570" t="str">
            <v>SUB-TOTAL : (J)</v>
          </cell>
          <cell r="C570">
            <v>0</v>
          </cell>
          <cell r="D570">
            <v>0</v>
          </cell>
          <cell r="E570">
            <v>0</v>
          </cell>
          <cell r="F570">
            <v>5900800</v>
          </cell>
          <cell r="G570">
            <v>0</v>
          </cell>
          <cell r="H570">
            <v>0</v>
          </cell>
          <cell r="I570">
            <v>0</v>
          </cell>
          <cell r="J570">
            <v>27331</v>
          </cell>
          <cell r="K570">
            <v>0</v>
          </cell>
          <cell r="L570">
            <v>5900800</v>
          </cell>
          <cell r="M570">
            <v>0</v>
          </cell>
          <cell r="N570">
            <v>0</v>
          </cell>
          <cell r="O570">
            <v>0</v>
          </cell>
          <cell r="P570">
            <v>21953600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sheetData sheetId="408"/>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refreshError="1"/>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sheetData sheetId="624"/>
      <sheetData sheetId="625" refreshError="1"/>
      <sheetData sheetId="626"/>
      <sheetData sheetId="627"/>
      <sheetData sheetId="628"/>
      <sheetData sheetId="629"/>
      <sheetData sheetId="630"/>
      <sheetData sheetId="631"/>
      <sheetData sheetId="632" refreshError="1"/>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refreshError="1"/>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refreshError="1"/>
      <sheetData sheetId="701" refreshError="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refreshError="1"/>
      <sheetData sheetId="717" refreshError="1"/>
      <sheetData sheetId="718" refreshError="1"/>
      <sheetData sheetId="719" refreshError="1"/>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LDT"/>
      <sheetName val="NT.MC"/>
      <sheetName val="DTT"/>
      <sheetName val="NDK"/>
      <sheetName val="NhiThu"/>
      <sheetName val="NCS"/>
      <sheetName val="mo rong"/>
      <sheetName val="VT Acap"/>
      <sheetName val="TH"/>
      <sheetName val="chuoi su"/>
      <sheetName val="Sheet6"/>
      <sheetName val="VLmorong"/>
    </sheetNames>
    <sheetDataSet>
      <sheetData sheetId="0"/>
      <sheetData sheetId="1" refreshError="1">
        <row r="3">
          <cell r="B3">
            <v>0.71</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003E"/>
      <sheetName val="TOTAL"/>
      <sheetName val="Pivot(Silicate)"/>
      <sheetName val="Pivot(RockWool)"/>
      <sheetName val="Pivot(Form Glass)"/>
      <sheetName val="Pivot(Urethan)"/>
      <sheetName val="Pivot(Glass Wool)"/>
      <sheetName val="ROCK WOOL"/>
      <sheetName val="SILICATE"/>
      <sheetName val="Sheet1"/>
      <sheetName val="XL4Poppy"/>
      <sheetName val="VV-NTKL MUONG DOT 3"/>
      <sheetName val="CAPTHOAT"/>
      <sheetName val="kl lap nha kho "/>
      <sheetName val="KL LAP TH KHO"/>
      <sheetName val="kl chi tiet kho3"/>
      <sheetName val="kl th kho3"/>
      <sheetName val="VV-NTKL NHA KHO DOT 2"/>
      <sheetName val="kl th sxc3"/>
      <sheetName val="kl ct sxc3"/>
      <sheetName val="klthep"/>
      <sheetName val="hoc han"/>
      <sheetName val=" thoat nuoc nc"/>
      <sheetName val="cap thoat nuoc"/>
      <sheetName val="00000000"/>
      <sheetName val="10000000"/>
      <sheetName val="Sheet2"/>
      <sheetName val="Sheet3"/>
      <sheetName val="THANG1"/>
      <sheetName val="THANG2"/>
      <sheetName val="THANG3"/>
      <sheetName val="THANG4"/>
      <sheetName val="THANG5"/>
      <sheetName val="THANG6"/>
      <sheetName val="THANG7"/>
      <sheetName val="THANG 8"/>
      <sheetName val="Sheet9"/>
      <sheetName val="Sheet8"/>
      <sheetName val="Sheet7"/>
      <sheetName val="Sheet6"/>
      <sheetName val="Sheet5"/>
      <sheetName val="Sheet4"/>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Q1-02"/>
      <sheetName val="Q2-02"/>
      <sheetName val="Q3-02"/>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TH"/>
      <sheetName val="Chia T1"/>
      <sheetName val="Chia T2"/>
      <sheetName val="Chia T3"/>
      <sheetName val="TH11"/>
      <sheetName val="TH T11"/>
      <sheetName val="TH T1"/>
      <sheetName val="XL4Test5"/>
      <sheetName val="Bang chia "/>
      <sheetName val="CN HD"/>
      <sheetName val="VC thg 2"/>
      <sheetName val="BB dcTT"/>
      <sheetName val="TT"/>
      <sheetName val="VC TCao"/>
      <sheetName val="VC o Hien"/>
      <sheetName val="VC oDuong"/>
      <sheetName val=" PHoang"/>
      <sheetName val="TT-PLuc"/>
      <sheetName val="TH thanh toan"/>
      <sheetName val="TH1"/>
      <sheetName val="TH2"/>
      <sheetName val="TH3"/>
      <sheetName val="TH4"/>
      <sheetName val="TH5"/>
      <sheetName val="ChiaT1"/>
      <sheetName val="ChiaT2"/>
      <sheetName val="ChiaT3"/>
      <sheetName val="ChiaT4"/>
      <sheetName val="ChiaT5"/>
      <sheetName val="MauTH"/>
      <sheetName val="Outlets"/>
      <sheetName val="PGs"/>
      <sheetName val="Trinh duyet LNS"/>
      <sheetName val="SN CBCNV"/>
      <sheetName val="tong luong ban"/>
      <sheetName val="DU TRU LUONG 06 THANG"/>
      <sheetName val="DU TRU CP 06 THANG"/>
      <sheetName val="AN CA THANG 08"/>
      <sheetName val="AN CA TH 09"/>
      <sheetName val="AN CA TH 10"/>
      <sheetName val="an ca th 11"/>
      <sheetName val="TAM UNG LNS TH 08"/>
      <sheetName val="PP tinh thue thu nhap"/>
      <sheetName val="Luong TG thang 08"/>
      <sheetName val="bo xung"/>
      <sheetName val="truy thu"/>
      <sheetName val="Luong TG thang 09"/>
      <sheetName val="Luong thoi gian th 10"/>
      <sheetName val="Luong thoi gian th 11"/>
      <sheetName val="QT LUONG NS T 07"/>
      <sheetName val="QT LNS TH 08"/>
      <sheetName val="QT LNS TH 09"/>
      <sheetName val="qt lns th 10"/>
      <sheetName val="TAM UNG LUONG NS TH 10"/>
      <sheetName val="tam ung LNS th 11"/>
      <sheetName val="T6"/>
      <sheetName val="Mau"/>
      <sheetName val="KH LDTL"/>
      <sheetName val="C45"/>
      <sheetName val="C47A"/>
      <sheetName val="C47B"/>
      <sheetName val="C46"/>
      <sheetName val="DsachYT"/>
      <sheetName val="00"/>
      <sheetName val="Bhxhoi"/>
      <sheetName val="Instr'n"/>
      <sheetName val="RFP002"/>
      <sheetName val="RFP003F"/>
      <sheetName val="RFP004"/>
      <sheetName val="RFP005"/>
      <sheetName val="RFP006"/>
      <sheetName val="RFP007"/>
      <sheetName val="RFP008"/>
      <sheetName val="RFP009"/>
      <sheetName val="RFP010"/>
      <sheetName val="RFP011"/>
      <sheetName val="RFP11(1)"/>
      <sheetName val="RFP11(2)"/>
      <sheetName val="RFP11(3)"/>
      <sheetName val="RFP012"/>
      <sheetName val="RFP013"/>
      <sheetName val="RFP014"/>
      <sheetName val="RFP015"/>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AI"/>
      <sheetName val="BANLE"/>
      <sheetName val="t.kho"/>
      <sheetName val="CLB"/>
      <sheetName val="phong"/>
      <sheetName val="hoat"/>
      <sheetName val="tong BH"/>
      <sheetName val="nhapkho"/>
      <sheetName val="Pi6ot(Urethan)"/>
      <sheetName val="SP-KH"/>
      <sheetName val="Xuatkho"/>
      <sheetName val="PT"/>
      <sheetName val="SILICAT_x0003_"/>
      <sheetName val="1-12"/>
      <sheetName val="LUONG CHO HUU"/>
      <sheetName val="thu BHXH,YT"/>
      <sheetName val="Phan bo"/>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bcth.Hoang"/>
      <sheetName val="bcth.Nhung"/>
      <sheetName val="bcth.Ngoc"/>
      <sheetName val="bcth.Vu"/>
      <sheetName val="CDQDT"/>
      <sheetName val="XNT"/>
      <sheetName val="01"/>
      <sheetName val="02"/>
      <sheetName val="03"/>
      <sheetName val="04"/>
      <sheetName val="05"/>
      <sheetName val="06"/>
      <sheetName val="07"/>
      <sheetName val="08"/>
      <sheetName val="09"/>
      <sheetName val="10"/>
      <sheetName val=" 10 ngày"/>
      <sheetName val="11"/>
      <sheetName val="12"/>
      <sheetName val="13"/>
      <sheetName val="14"/>
      <sheetName val="15"/>
      <sheetName val="16"/>
      <sheetName val="17"/>
      <sheetName val="18"/>
      <sheetName val="19"/>
      <sheetName val="20"/>
      <sheetName val="20ngay"/>
      <sheetName val="21"/>
      <sheetName val="22"/>
      <sheetName val="23"/>
      <sheetName val="24"/>
      <sheetName val="25"/>
      <sheetName val="26"/>
      <sheetName val="27"/>
      <sheetName val="28"/>
      <sheetName val="29"/>
      <sheetName val="30"/>
      <sheetName val="31"/>
      <sheetName val="31 ngày"/>
      <sheetName val="bcthang"/>
      <sheetName val="báo cáo thang11 mới"/>
      <sheetName val="Summary"/>
      <sheetName val="Design &amp; Applications"/>
      <sheetName val="Building Summary"/>
      <sheetName val="Building"/>
      <sheetName val="External Works"/>
      <sheetName val="Pivot(Silica|e)"/>
      <sheetName val="TH QT"/>
      <sheetName val="KE QT"/>
      <sheetName val="MTL$-INTER"/>
      <sheetName val="???????-BLDG"/>
      <sheetName val="Chiet tinh dz22"/>
      <sheetName val="Piwot(Silicate)"/>
      <sheetName val="??-BLDG"/>
      <sheetName val="gvl"/>
      <sheetName val="S¶_x001d_et2"/>
      <sheetName val="ROCK WO_x0003__x0000_"/>
      <sheetName val="Macro1"/>
      <sheetName val="Macro2"/>
      <sheetName val="Macro3"/>
      <sheetName val="INSUL"/>
      <sheetName val="Sheed4"/>
      <sheetName val="_x0000__x0000__x0000__x0000__x0000__x0000_"/>
      <sheetName val="Chart2"/>
      <sheetName val="Chart1"/>
      <sheetName val="th«ng tri chuÈn xe"/>
      <sheetName val="vat tu 2001 cuoi nam"/>
      <sheetName val="bang phan bo VL xuat"/>
      <sheetName val="vat tu 2001"/>
      <sheetName val="qt vt­ xe"/>
      <sheetName val="táng QT 245 (14Xe("/>
      <sheetName val="Xe mua ngoµi"/>
      <sheetName val="B¸o c¸o HQ chi tiªu n¨m 2000"/>
      <sheetName val="hoat_x0000_࣭_x0000__x0000__x0000__x0000__x0000__x0000__x0000__x0000_ _x0000_᭬࣫_x0000__x0004__x0000__x0000__x0000__x0000__x0000__x0000_ᑜ࣭_x0000__x0000__x0000_"/>
      <sheetName val="TH T19"/>
      <sheetName val="DU TRU LUONG 06 TH@NG"/>
      <sheetName val="AN CA DH 10"/>
      <sheetName val="TAM UNG LNC TH 08"/>
      <sheetName val="Leong thoi gian th 10"/>
      <sheetName val="Luong thoa gian th 11"/>
      <sheetName val="at lns th 10"/>
      <sheetName val="tam ung DNS th 11"/>
      <sheetName val="XL4Test4"/>
      <sheetName val="Dieu chinh"/>
      <sheetName val="So -03"/>
      <sheetName val="SoLD"/>
      <sheetName val="So-02"/>
      <sheetName val="TH VL, NC, DDHT Thanhphuoc"/>
      <sheetName val="Pivot(RckWool)"/>
      <sheetName val="thong tin cty"/>
      <sheetName val="TK-in"/>
      <sheetName val="TKTH"/>
      <sheetName val="BR"/>
      <sheetName val="MV"/>
      <sheetName val="mvtt"/>
      <sheetName val="HDKT"/>
      <sheetName val="Linh tinh"/>
      <sheetName val="nk"/>
      <sheetName val="N"/>
      <sheetName val="X"/>
      <sheetName val="PACK"/>
      <sheetName val="INV"/>
      <sheetName val="TK-XUAT"/>
      <sheetName val="TK-NHAP"/>
      <sheetName val="DT 1"/>
      <sheetName val="DT 2"/>
      <sheetName val="DT 3"/>
      <sheetName val="DM"/>
      <sheetName val="SP"/>
      <sheetName val="NPL"/>
      <sheetName val="뜃맟뭁돽띿맟?-BLDG"/>
      <sheetName val="CAT_5"/>
      <sheetName val="현장관리비"/>
      <sheetName val="실행내역"/>
      <sheetName val="#REF"/>
      <sheetName val="적용환율"/>
      <sheetName val="合成単価作成表-BLDG"/>
      <sheetName val="NEW-PANEL"/>
      <sheetName val="Pivot(_x0007_lass Wool)"/>
      <sheetName val="vi_du_n"/>
      <sheetName val="vi_du"/>
      <sheetName val="Bieu 2"/>
      <sheetName val="biªu 3"/>
      <sheetName val="bieu1 CTy"/>
      <sheetName val="b2 cty"/>
      <sheetName val="b 3 cty"/>
      <sheetName val="bieu 7"/>
      <sheetName val="bieu 9"/>
      <sheetName val="b14"/>
      <sheetName val="Sheet12"/>
      <sheetName val="bcôhang"/>
      <sheetName val="báo cáo thang11 m?i"/>
      <sheetName val="RDP013"/>
      <sheetName val="TH_x0001_NG2"/>
      <sheetName val="공통가설"/>
      <sheetName val="??????"/>
      <sheetName val="ROCK WO_x0003_?"/>
      <sheetName val="hoat?࣭???????? ?᭬࣫?_x0004_??????ᑜ࣭???"/>
      <sheetName val="_x0000__x0000__x0000__x0000__x0000_ _x0000_??_x0000__x0004__x0000__x0000__x0000__x0000__x0000__x0000_??_x0000__x0000__x0000__x0000__x0000__x0000__x0000__x0000_??_x0000__x0000_"/>
      <sheetName val="????? ????_x0004_????????????????????"/>
      <sheetName val="hoat_x0000_?_x0000_ ??_x0000__x0004__x0000_??_x0000_??_x0000_"/>
      <sheetName val="hoat?????????? ????_x0004_???????????"/>
      <sheetName val="hoat?࣭? ᭬࣫?_x0004_?ᑜ࣭?ڬ࣫?"/>
      <sheetName val="Du_lieu"/>
      <sheetName val="CT Thang Mo"/>
      <sheetName val="CT  PL"/>
      <sheetName val="Chi tiet"/>
      <sheetName val="Q2-00"/>
      <sheetName val="Sheev6"/>
      <sheetName val="Nhap fon gia VL dia phuong"/>
      <sheetName val="EQUIPMENT -2"/>
      <sheetName val="전차선로 물량표"/>
      <sheetName val="PBS"/>
      <sheetName val="간접비내역-1"/>
      <sheetName val="Basic"/>
      <sheetName val="DESIGN CRITERIA"/>
      <sheetName val="용기"/>
      <sheetName val="Giai trinh"/>
      <sheetName val="PNT-QUOT-#3"/>
      <sheetName val="COAT&amp;WRAP-QIOT-#3"/>
      <sheetName val="TT_10KV"/>
      <sheetName val="TA²_x0000__x0000_NH"/>
      <sheetName val="ctTBA"/>
      <sheetName val="_x0010_iwot(Silicate)"/>
      <sheetName val="Tong hop QL4( - 3"/>
      <sheetName val="_x0010_ivot(Glass Wool)"/>
      <sheetName val="She%t1"/>
      <sheetName val="XL4Pop`y"/>
      <sheetName val="Chitieu-dam c!c loai"/>
      <sheetName val="@Gdg"/>
      <sheetName val="CocKJ1m"/>
      <sheetName val="Luong moÿÿngay cong khao sat"/>
      <sheetName val="SN C£GNV"/>
      <sheetName val="BCDTK"/>
      <sheetName val="soktmay"/>
      <sheetName val="ፌ_x0000_佄⁎䥇⁁䡃"/>
      <sheetName val="⁁䡃⁉䥔呅"/>
      <sheetName val="呅吠ь_x0000_䑄㔳_x0005_吀䅂㔳_x000c_吀⁈畱敹"/>
      <sheetName val="㔳_x000c_吀⁈畱敹瑴慯ծ_x0000_楢兡͔_x0000_䭔"/>
      <sheetName val="_x0000_楢兡͔_x0000_䭔ͥ_x0000_䅎э_x0000_啈䝎_x0003_䠀䥁_x0003_"/>
      <sheetName val="_x0000_啈䝎_x0003_䠀䥁_x0003_䰀䵁_x0008_䈀湡⁧楧"/>
      <sheetName val="ࡍ_x0000_慂杮朠慩_x000d_䠀乁⁇䥔久䈠佁_x000b_吀⁈"/>
      <sheetName val="䥔久䈠佁_x000b_吀⁈䡎偁"/>
      <sheetName val="⁈䡎偁吠乏_x0006_吀⁈"/>
      <sheetName val="_x0000_䡔䈠乁_x0005_䐀"/>
      <sheetName val="_x0000_敄㍣б_x0000_慊"/>
      <sheetName val="䨀湡в_x0000_慊㍮"/>
      <sheetName val="湡г_x0000_慊㑮_x0004_"/>
      <sheetName val="д_x0000_慊㙮_x0004_䨀"/>
      <sheetName val="_x0000_慊㝮_x0004_䨀湡"/>
      <sheetName val="慊㡮_x0004_䨀湡Թ"/>
      <sheetName val="㥮_x0005_䨀湡〱_x0005_䨀"/>
      <sheetName val="_x0005_䨀湡ㄱ_x0005_䨀"/>
      <sheetName val="_x0000_慊ㅮԳ_x0000_慊"/>
      <sheetName val="䨀湡㐱_x0005_䨀湡"/>
      <sheetName val="慊ㅮԵ_x0000_慊ㅮ"/>
      <sheetName val="ㅮԷ_x0000_慊ㅮԸ"/>
      <sheetName val="㠱_x0005_䨀湡〲_x0005_"/>
      <sheetName val="԰_x0000_慊㉮Ա_x0000_"/>
      <sheetName val="_x0005_䨀湡㈲_x0005_䨀"/>
      <sheetName val="_x0000_慊㉮Գ_x0000_慊㉮Դ"/>
      <sheetName val="湡㐲_x0005_䨀湡㔲_x0005_"/>
      <sheetName val="㔲_x0005_䨀"/>
      <sheetName val="湡㘱_x0005_䨀湡㜱"/>
      <sheetName val="Gia vat tu"/>
      <sheetName val="SILICCTE"/>
      <sheetName val="100000P0"/>
      <sheetName val="RFP0_x0010_6"/>
      <sheetName val="RFP_x0010_07"/>
      <sheetName val="RFP_x0011_1(2)"/>
      <sheetName val="Q_x0012_-02"/>
      <sheetName val="Q_x0013_-02"/>
      <sheetName val="Du toan chi Tiet coc_x0000_nuoc"/>
      <sheetName val="Nhap_x0000_don gia VL dia phuong"/>
      <sheetName val="Luong mot ngay Cong xay_x0000_lap"/>
      <sheetName val="DU TRU LUONG_x0000_06 THANG"/>
      <sheetName val="PP tinh Thue thu_x0000_nhap"/>
      <sheetName val="Luong TG thang _x0010_9"/>
      <sheetName val="QT LUONG NS_x0000_T 07"/>
      <sheetName val="TAM_x0000_UNG LUONG NS TH 10"/>
      <sheetName val="Pivnt(RockWool)"/>
      <sheetName val="@ivot(Form Glass)"/>
      <sheetName val="Pivot(Gl!ss Wool)"/>
      <sheetName val="ROCK WOKL"/>
      <sheetName val="He co"/>
      <sheetName val="Bhitieu-dam cac loai"/>
      <sheetName val="tong l²_x0000__x0000_ ban"/>
      <sheetName val="T.Tinh"/>
      <sheetName val="TH4_x0000__x0000__x0000__x0000__x0000__x0000__x0000__x0000__x0000__x0000__x0000_ℨʢ_x0000__x0004__x0000__x0000__x0000__x0000__x0000__x0000_崬ʢ_x0000__x0000__x0000__x0000__x0000_"/>
      <sheetName val="_x0000__x0000_CAI TK 112"/>
      <sheetName val="MTO REV.0"/>
      <sheetName val="TK"/>
      <sheetName val="BRCT"/>
      <sheetName val="SDHD"/>
      <sheetName val="SDHD QUY"/>
      <sheetName val="GTGT135"/>
      <sheetName val="BRCN135"/>
      <sheetName val="MV135"/>
      <sheetName val="SDHDCN"/>
      <sheetName val="SDHDCN quy"/>
      <sheetName val="NXT.CN03"/>
      <sheetName val="bl"/>
      <sheetName val="20000000"/>
      <sheetName val="_x0000_TCTiet"/>
      <sheetName val="Phan tich don ႀ￸a chi tiet"/>
      <sheetName val="MTO REV.2(ARMOR)"/>
      <sheetName val="truy_x0000_thu"/>
      <sheetName val="__-BLDG"/>
      <sheetName val="_______-BLDG"/>
      <sheetName val="뜃맟뭁돽띿맟_-BLDG"/>
      <sheetName val="báo cáo thang11 m_i"/>
      <sheetName val="dongia (2)"/>
      <sheetName val="LKVL-CK-HT-GD1"/>
      <sheetName val="giathanh1"/>
      <sheetName val="lam-moi"/>
      <sheetName val="TONG HOP VL-NC"/>
      <sheetName val="thao-go"/>
      <sheetName val="THPDMoi  (2)"/>
      <sheetName val="gtrinh"/>
      <sheetName val="phuluc1"/>
      <sheetName val="chitiet"/>
      <sheetName val="TONGKE3p "/>
      <sheetName val="DONGIA"/>
      <sheetName val="DON GIA"/>
      <sheetName val="TONGKE-HT"/>
      <sheetName val="DG"/>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Coc$0x40cm"/>
      <sheetName val="&quot;0ngay"/>
      <sheetName val="báo cák thang11 mới"/>
      <sheetName val="THANG'"/>
      <sheetName val="CN"/>
      <sheetName val="BCN"/>
      <sheetName val="Q TOAN"/>
      <sheetName val="NO MUA"/>
      <sheetName val="VO CHAI"/>
      <sheetName val="VC THU HOI"/>
      <sheetName val="\uong mot ngay cong xay lap"/>
      <sheetName val="Luong mot ngay conw0khao sat"/>
      <sheetName val="thu BHXH&lt;YT"/>
      <sheetName val="LABTOTAL"/>
      <sheetName val="적용률"/>
      <sheetName val="KHQT-00-01"/>
      <sheetName val="Luo _x0008__x0010__x0000__x0000__x0006__x0005__x0000__x001c_ Í_x0007_ÉÀ_x0000__x0000__x0006__x0003__x0000__x0000_á_x0000__x0002__x0000_°"/>
      <sheetName val="DTࠠBH"/>
      <sheetName val="THVT"/>
      <sheetName val="PTDM"/>
      <sheetName val="POWER"/>
      <sheetName val="견적조건"/>
      <sheetName val="BQ_Equip_Pipe"/>
      <sheetName val="BLR-S"/>
      <sheetName val="Est-Hotpp"/>
      <sheetName val="PipWT"/>
      <sheetName val="piping"/>
      <sheetName val="BREAKDOWN(철거설치)"/>
      <sheetName val="COA-17"/>
      <sheetName val="C-18"/>
      <sheetName val="POTAL"/>
      <sheetName val=" thoau nuoc nc"/>
      <sheetName val="TSCD"/>
      <sheetName val="Bia"/>
      <sheetName val="So lieu"/>
      <sheetName val="ࡍ_x0000_慂杮朠慩_x000a_䠀乁⁇䥔久䈠佁_x000b_吀⁈"/>
      <sheetName val="QMCT"/>
      <sheetName val="hoat??? ???_x0004_???????"/>
      <sheetName val="????"/>
      <sheetName val="báo cák thang11 m?i"/>
      <sheetName val="ፌ?佄⁎䥇⁁䡃"/>
      <sheetName val="呅吠ь?䑄㔳_x0005_吀䅂㔳_x000c_吀⁈畱敹"/>
      <sheetName val="㔳_x000c_吀⁈畱敹瑴慯ծ?楢兡͔?䭔"/>
      <sheetName val="?楢兡͔?䭔ͥ?䅎э?啈䝎_x0003_䠀䥁_x0003_"/>
      <sheetName val="?啈䝎_x0003_䠀䥁_x0003_䰀䵁_x0008_䈀湡⁧楧"/>
      <sheetName val="ࡍ?慂杮朠慩_x000d_䠀乁⁇䥔久䈠佁_x000b_吀⁈"/>
      <sheetName val="?䡔䈠乁_x0005_䐀"/>
      <sheetName val="?敄㍣б?慊"/>
      <sheetName val="䨀湡в?慊㍮"/>
      <sheetName val="湡г?慊㑮_x0004_"/>
      <sheetName val="д?慊㙮_x0004_䨀"/>
      <sheetName val="?慊㝮_x0004_䨀湡"/>
      <sheetName val="?慊ㅮԳ?慊"/>
      <sheetName val="慊ㅮԵ?慊ㅮ"/>
      <sheetName val="ㅮԷ?慊ㅮԸ"/>
      <sheetName val="԰?慊㉮Ա?"/>
      <sheetName val="?慊㉮Գ?慊㉮Դ"/>
      <sheetName val="tong l²?? ban"/>
      <sheetName val="???????"/>
      <sheetName val="?????"/>
      <sheetName val="??????_x0005_???_x000c_????"/>
      <sheetName val="?_x000c_?????????????"/>
      <sheetName val="?????????????_x0003_??_x0003_"/>
      <sheetName val="???_x0003_??_x0003_??_x0008_????"/>
      <sheetName val="??????_x000d_???????_x000b_??"/>
      <sheetName val="????_x000b_????"/>
      <sheetName val="?????_x0006_??"/>
      <sheetName val="????_x0005_?"/>
      <sheetName val="?????_x0004_"/>
      <sheetName val="????_x0004_?"/>
      <sheetName val="???_x0004_??"/>
      <sheetName val="??_x0004_???"/>
      <sheetName val="?_x0005_???_x0005_?"/>
      <sheetName val="_x0005_???_x0005_?"/>
      <sheetName val="???_x0005_??"/>
      <sheetName val="??_x0005_???"/>
      <sheetName val="PTDGDT"/>
      <sheetName val="TH VL_ NC_ DDHT Thanhphuoc"/>
      <sheetName val="DG "/>
      <sheetName val="[I"/>
      <sheetName val="?_x0005_???_x0005_"/>
      <sheetName val="hoat_x0000_࣭_x0000_ ᭬࣫_x0000__x0004__x0000_ᑜ࣭_x0000_ڬ࣫_x0000_"/>
      <sheetName val="TH4???????????ℨʢ?_x0004_??????崬ʢ?????"/>
      <sheetName val="????????"/>
      <sheetName val="??_x0005_???_x0005_"/>
      <sheetName val="?_x0005_?"/>
      <sheetName val=" ???_x0004_???????"/>
      <sheetName val="???? ???"/>
      <sheetName val="?????-1"/>
      <sheetName val="??"/>
      <sheetName val="ࡍ?慂杮朠慩_x000a_䠀乁⁇䥔久䈠佁_x000b_吀⁈"/>
      <sheetName val="??????_x000a_???????_x000b_??"/>
      <sheetName val="TKP"/>
      <sheetName val="KLHT"/>
      <sheetName val=" thoat nuog nc"/>
      <sheetName val="?TCTiet"/>
      <sheetName val="재료비"/>
      <sheetName val="Mech_1030"/>
      <sheetName val="BQ List"/>
      <sheetName val="PIPE"/>
      <sheetName val="_x0000__x0000_DT"/>
      <sheetName val="VV-NTKL NHA _x000b_HO DOT 2"/>
      <sheetName val="THA_x000e_G 8"/>
      <sheetName val="To*K hop"/>
      <sheetName val="__-BL_x0000__x0000_"/>
      <sheetName val="DGdW"/>
      <sheetName val="To~g hop"/>
      <sheetName val="TXANG7"/>
      <sheetName val="Sxeet4"/>
      <sheetName val="To~g hop Q\47"/>
      <sheetName val="truy"/>
      <sheetName val="d' cOng"/>
      <sheetName val="CAPTHOAP"/>
      <sheetName val=" t`oat nuoc nc"/>
      <sheetName val="???_x0000_??_x0005_???_x000c_????"/>
      <sheetName val="?_x000c_???????_x0000_???_x0000_?"/>
      <sheetName val="_x0000_???_x0000_??_x0000_??_x0000_??_x0003_??_x0003_"/>
      <sheetName val="_x0000_??_x0003_??_x0003_??_x0008_????"/>
      <sheetName val="?_x0000_????_x000d_???????_x000b_??"/>
      <sheetName val="_x0000_???_x0005_?"/>
      <sheetName val="??_x0000_??_x0004_"/>
      <sheetName val="?_x0000_??_x0004_?"/>
      <sheetName val="_x0000_??_x0004_??"/>
      <sheetName val="_x0000__x0000__x0000__x0000__x0000__x0000__x0000__x0000__x0000__x000e_[INSUL.XLS]TH5_x0000__x0000__x0000__x0000__x0000__x0000__x0000_"/>
      <sheetName val="_?????_-BLDG"/>
      <sheetName val="Phan tich don ??a chi tiet"/>
      <sheetName val="??????_-BLDG"/>
      <sheetName val="______"/>
      <sheetName val="ROCK WO_x0003__"/>
      <sheetName val="hoat_?________ _??__x0004_______??___"/>
      <sheetName val="???"/>
      <sheetName val="?_x000c_???????"/>
      <sheetName val="?"/>
      <sheetName val="Tro giup"/>
      <sheetName val="G䁄MN.2"/>
      <sheetName val="Chitieu-dam cac_x0000_loai"/>
      <sheetName val="AN CA _x0014_HANG 08"/>
      <sheetName val="Xuatkh/"/>
      <sheetName val="TA²"/>
      <sheetName val="FLANGE"/>
      <sheetName val="VALVE"/>
      <sheetName val="THPT&gt;5"/>
      <sheetName val="ctdg"/>
      <sheetName val="táng QT_x0000_245 (14Xe("/>
      <sheetName val="Quantity"/>
      <sheetName val="tong l²"/>
      <sheetName val="TA²??NH"/>
      <sheetName val="[INSUL.XLS][INSUL.XLS][INSUL.XL"/>
      <sheetName val="[INSUL.XLS][INSUL.XLS]To~g hop "/>
      <sheetName val="Du toan chi Tiet coc?nuoc"/>
      <sheetName val="Nhap?don gia VL dia phuong"/>
      <sheetName val="Luong mot ngay Cong xay?lap"/>
      <sheetName val="DU TRU LUONG?06 THANG"/>
      <sheetName val="PP tinh Thue thu?nhap"/>
      <sheetName val="QT LUONG NS?T 07"/>
      <sheetName val="TAM?UNG LUONG NS TH 10"/>
      <sheetName val="T2_x0000__x0000_giam TSCD"/>
      <sheetName val="呅吠ь"/>
      <sheetName val="㔳_x000c_吀⁈畱敹瑴慯ծ"/>
      <sheetName val="䨀湡в"/>
      <sheetName val="湡г"/>
      <sheetName val="д"/>
      <sheetName val="慊ㅮԵ"/>
      <sheetName val="ㅮԷ"/>
      <sheetName val="hoat_࣭________ _᭬࣫__x0004_______ᑜ࣭___"/>
      <sheetName val="ፌ"/>
      <sheetName val="hoat_࣭_ ᭬࣫__x0004__ᑜ࣭_ڬ࣫_"/>
      <sheetName val="THANG_"/>
      <sheetName val="_____ _____x0004_____________________"/>
      <sheetName val="hoat__________ _____x0004____________"/>
      <sheetName val="hoat___ ____x0004________"/>
      <sheetName val="báo cáo thang11 mớa"/>
      <sheetName val="[INSUL.XLSɝROCK WO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refreshError="1"/>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refreshError="1"/>
      <sheetData sheetId="274"/>
      <sheetData sheetId="275"/>
      <sheetData sheetId="276" refreshError="1"/>
      <sheetData sheetId="277" refreshError="1"/>
      <sheetData sheetId="278" refreshError="1"/>
      <sheetData sheetId="279"/>
      <sheetData sheetId="280" refreshError="1"/>
      <sheetData sheetId="281" refreshError="1"/>
      <sheetData sheetId="282"/>
      <sheetData sheetId="283" refreshError="1"/>
      <sheetData sheetId="284"/>
      <sheetData sheetId="285"/>
      <sheetData sheetId="286"/>
      <sheetData sheetId="287"/>
      <sheetData sheetId="288" refreshError="1"/>
      <sheetData sheetId="289" refreshError="1"/>
      <sheetData sheetId="290" refreshError="1"/>
      <sheetData sheetId="291" refreshError="1"/>
      <sheetData sheetId="292"/>
      <sheetData sheetId="293"/>
      <sheetData sheetId="294"/>
      <sheetData sheetId="295"/>
      <sheetData sheetId="296"/>
      <sheetData sheetId="297"/>
      <sheetData sheetId="298"/>
      <sheetData sheetId="299"/>
      <sheetData sheetId="300" refreshError="1"/>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refreshError="1"/>
      <sheetData sheetId="315"/>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sheetData sheetId="328"/>
      <sheetData sheetId="329"/>
      <sheetData sheetId="330"/>
      <sheetData sheetId="331"/>
      <sheetData sheetId="332"/>
      <sheetData sheetId="333"/>
      <sheetData sheetId="334"/>
      <sheetData sheetId="335"/>
      <sheetData sheetId="336"/>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refreshError="1"/>
      <sheetData sheetId="359"/>
      <sheetData sheetId="360"/>
      <sheetData sheetId="361" refreshError="1"/>
      <sheetData sheetId="362"/>
      <sheetData sheetId="363"/>
      <sheetData sheetId="364" refreshError="1"/>
      <sheetData sheetId="365" refreshError="1"/>
      <sheetData sheetId="366" refreshError="1"/>
      <sheetData sheetId="367" refreshError="1"/>
      <sheetData sheetId="368" refreshError="1"/>
      <sheetData sheetId="369"/>
      <sheetData sheetId="370" refreshError="1"/>
      <sheetData sheetId="371" refreshError="1"/>
      <sheetData sheetId="372" refreshError="1"/>
      <sheetData sheetId="373" refreshError="1"/>
      <sheetData sheetId="374"/>
      <sheetData sheetId="375"/>
      <sheetData sheetId="376"/>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sheetData sheetId="389" refreshError="1"/>
      <sheetData sheetId="390"/>
      <sheetData sheetId="391"/>
      <sheetData sheetId="392"/>
      <sheetData sheetId="393" refreshError="1"/>
      <sheetData sheetId="394" refreshError="1"/>
      <sheetData sheetId="395"/>
      <sheetData sheetId="396"/>
      <sheetData sheetId="397"/>
      <sheetData sheetId="398"/>
      <sheetData sheetId="399"/>
      <sheetData sheetId="400" refreshError="1"/>
      <sheetData sheetId="401" refreshError="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refreshError="1"/>
      <sheetData sheetId="422"/>
      <sheetData sheetId="423"/>
      <sheetData sheetId="424"/>
      <sheetData sheetId="425"/>
      <sheetData sheetId="426"/>
      <sheetData sheetId="427"/>
      <sheetData sheetId="428" refreshError="1"/>
      <sheetData sheetId="429" refreshError="1"/>
      <sheetData sheetId="430"/>
      <sheetData sheetId="431" refreshError="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refreshError="1"/>
      <sheetData sheetId="452" refreshError="1"/>
      <sheetData sheetId="453"/>
      <sheetData sheetId="454" refreshError="1"/>
      <sheetData sheetId="455"/>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sheetData sheetId="471"/>
      <sheetData sheetId="472" refreshError="1"/>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sheetData sheetId="507"/>
      <sheetData sheetId="508"/>
      <sheetData sheetId="509"/>
      <sheetData sheetId="510"/>
      <sheetData sheetId="511"/>
      <sheetData sheetId="512"/>
      <sheetData sheetId="513"/>
      <sheetData sheetId="514"/>
      <sheetData sheetId="515"/>
      <sheetData sheetId="516" refreshError="1"/>
      <sheetData sheetId="517" refreshError="1"/>
      <sheetData sheetId="518" refreshError="1"/>
      <sheetData sheetId="519" refreshError="1"/>
      <sheetData sheetId="520" refreshError="1"/>
      <sheetData sheetId="521" refreshError="1"/>
      <sheetData sheetId="522" refreshError="1"/>
      <sheetData sheetId="523"/>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sheetData sheetId="537"/>
      <sheetData sheetId="538" refreshError="1"/>
      <sheetData sheetId="539"/>
      <sheetData sheetId="540"/>
      <sheetData sheetId="541"/>
      <sheetData sheetId="542" refreshError="1"/>
      <sheetData sheetId="543" refreshError="1"/>
      <sheetData sheetId="544" refreshError="1"/>
      <sheetData sheetId="545" refreshError="1"/>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sheetData sheetId="586" refreshError="1"/>
      <sheetData sheetId="587" refreshError="1"/>
      <sheetData sheetId="588"/>
      <sheetData sheetId="589" refreshError="1"/>
      <sheetData sheetId="590" refreshError="1"/>
      <sheetData sheetId="591" refreshError="1"/>
      <sheetData sheetId="592"/>
      <sheetData sheetId="593" refreshError="1"/>
      <sheetData sheetId="594" refreshError="1"/>
      <sheetData sheetId="595" refreshError="1"/>
      <sheetData sheetId="596"/>
      <sheetData sheetId="597" refreshError="1"/>
      <sheetData sheetId="598" refreshError="1"/>
      <sheetData sheetId="599" refreshError="1"/>
      <sheetData sheetId="600"/>
      <sheetData sheetId="601"/>
      <sheetData sheetId="602" refreshError="1"/>
      <sheetData sheetId="603" refreshError="1"/>
      <sheetData sheetId="604" refreshError="1"/>
      <sheetData sheetId="605" refreshError="1"/>
      <sheetData sheetId="606"/>
      <sheetData sheetId="607"/>
      <sheetData sheetId="608"/>
      <sheetData sheetId="609"/>
      <sheetData sheetId="610"/>
      <sheetData sheetId="611"/>
      <sheetData sheetId="612"/>
      <sheetData sheetId="613"/>
      <sheetData sheetId="614"/>
      <sheetData sheetId="615"/>
      <sheetData sheetId="616"/>
      <sheetData sheetId="617" refreshError="1"/>
      <sheetData sheetId="618" refreshError="1"/>
      <sheetData sheetId="619"/>
      <sheetData sheetId="620"/>
      <sheetData sheetId="621"/>
      <sheetData sheetId="622"/>
      <sheetData sheetId="623"/>
      <sheetData sheetId="624"/>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sheetData sheetId="659" refreshError="1"/>
      <sheetData sheetId="660" refreshError="1"/>
      <sheetData sheetId="661" refreshError="1"/>
      <sheetData sheetId="662"/>
      <sheetData sheetId="663" refreshError="1"/>
      <sheetData sheetId="664" refreshError="1"/>
      <sheetData sheetId="665" refreshError="1"/>
      <sheetData sheetId="666" refreshError="1"/>
      <sheetData sheetId="667" refreshError="1"/>
      <sheetData sheetId="668" refreshError="1"/>
      <sheetData sheetId="669"/>
      <sheetData sheetId="670" refreshError="1"/>
      <sheetData sheetId="671" refreshError="1"/>
      <sheetData sheetId="672" refreshError="1"/>
      <sheetData sheetId="673" refreshError="1"/>
      <sheetData sheetId="674" refreshError="1"/>
      <sheetData sheetId="675" refreshError="1"/>
      <sheetData sheetId="676" refreshError="1"/>
      <sheetData sheetId="677"/>
      <sheetData sheetId="67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ç khoan LK1"/>
      <sheetName val="Gia"/>
      <sheetName val="CUOC"/>
      <sheetName val="L? khoan LK1"/>
      <sheetName val="dimention"/>
      <sheetName val="subload"/>
      <sheetName val="gVL"/>
      <sheetName val="B-B"/>
      <sheetName val="L_ khoan LK1"/>
      <sheetName val="Detail"/>
      <sheetName val="Lç_khoan_LK1"/>
      <sheetName val="Sheet2"/>
      <sheetName val="Sheet1"/>
      <sheetName val="Sheet3"/>
      <sheetName val="T-MINH"/>
      <sheetName val="TU-VAN"/>
      <sheetName val="DTCT (2)"/>
      <sheetName val="DTCT"/>
      <sheetName val="DGR"/>
      <sheetName val="YCVL"/>
      <sheetName val="DGVL"/>
      <sheetName val="VL-NC-XM"/>
      <sheetName val="CONG LD"/>
      <sheetName val="KL-CVAN"/>
      <sheetName val="DDAP"/>
      <sheetName val="V VAY"/>
      <sheetName val="XXXXXXXX"/>
      <sheetName val="nhan cong"/>
      <sheetName val="KT(D-D)"/>
      <sheetName val="Tai trong"/>
      <sheetName val="uniBase"/>
      <sheetName val="vniBase"/>
      <sheetName val="abcBase"/>
      <sheetName val="nhap"/>
      <sheetName val="TCXD"/>
      <sheetName val="nhap NT"/>
      <sheetName val="Nhap LM"/>
      <sheetName val="BIA"/>
      <sheetName val="CVXD"/>
      <sheetName val="Hoan thanh"/>
      <sheetName val="Lay mau"/>
      <sheetName val="K.tra VL"/>
      <sheetName val="L.mau BT"/>
      <sheetName val="G.mau BT"/>
      <sheetName val="MOC"/>
      <sheetName val="U.VON"/>
      <sheetName val="NTSD "/>
      <sheetName val="K.Luong"/>
      <sheetName val="Q.TOAN"/>
      <sheetName val="DK"/>
      <sheetName val="BCao"/>
      <sheetName val="N.Cong"/>
      <sheetName val="T"/>
      <sheetName val="XXXXXXX0"/>
      <sheetName val="XL4Test5"/>
      <sheetName val="0000000000"/>
      <sheetName val="TINH LUN do khai thac (2)"/>
      <sheetName val="khao sat"/>
      <sheetName val="Thiet ke"/>
      <sheetName val="BBNT"/>
      <sheetName val="sheet"/>
      <sheetName val="BKL"/>
      <sheetName val="DonGia"/>
      <sheetName val=""/>
      <sheetName val="TH-Dien"/>
      <sheetName val="SILICATE"/>
    </sheetNames>
    <sheetDataSet>
      <sheetData sheetId="0" refreshError="1">
        <row r="8">
          <cell r="K8">
            <v>1</v>
          </cell>
        </row>
        <row r="16">
          <cell r="E16">
            <v>0</v>
          </cell>
        </row>
        <row r="17">
          <cell r="E17">
            <v>0</v>
          </cell>
        </row>
        <row r="215">
          <cell r="D215">
            <v>3.1692017254946676</v>
          </cell>
        </row>
        <row r="227">
          <cell r="G227">
            <v>3.1692017254946676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refreshError="1"/>
      <sheetData sheetId="63" refreshError="1"/>
      <sheetData sheetId="64" refreshError="1"/>
      <sheetData sheetId="6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BIA-TBA"/>
      <sheetName val="TONGHOP"/>
      <sheetName val="XAYLAP"/>
      <sheetName val="XLTBA"/>
      <sheetName val="MSTB"/>
      <sheetName val="TH-VLTB"/>
      <sheetName val="TH-TNGHIEM"/>
      <sheetName val="CHI TIET"/>
      <sheetName val="VC_VT"/>
      <sheetName val="TUDIEN"/>
      <sheetName val="VC_VL"/>
      <sheetName val="BETONG"/>
      <sheetName val="DENBU"/>
      <sheetName val="LK"/>
      <sheetName val="CPKS"/>
      <sheetName val="BSKS"/>
      <sheetName val="LKTBA"/>
      <sheetName val="BAOGIA"/>
      <sheetName val="CLVCTC"/>
      <sheetName val="TK"/>
      <sheetName val="DATDAO"/>
      <sheetName val="DG104"/>
      <sheetName val="SL dau tien"/>
      <sheetName val="DG2637"/>
      <sheetName val="7606(DZ)"/>
      <sheetName val="7606(TBA)"/>
      <sheetName val="DG1426"/>
      <sheetName val="DGKS-94GLAI"/>
      <sheetName val="DGVL"/>
      <sheetName val="DGTB"/>
      <sheetName val="XL4Tes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ct"/>
      <sheetName val="dtct"/>
      <sheetName val="gvl"/>
      <sheetName val="Sheet10"/>
      <sheetName val="Sheet11"/>
      <sheetName val="Sheet12"/>
      <sheetName val="Sheet13"/>
      <sheetName val="Sheet14"/>
      <sheetName val="Sheet15"/>
      <sheetName val="Sheet16"/>
      <sheetName val="Tongke"/>
      <sheetName val="Sheet1"/>
      <sheetName val="Sheet2"/>
      <sheetName val="Sheet3"/>
      <sheetName val="Sheet4"/>
      <sheetName val="Sheet5"/>
      <sheetName val="Sheet6"/>
      <sheetName val="Sheet7"/>
      <sheetName val="Sheet8"/>
      <sheetName val="Sheet9"/>
      <sheetName val="tra-vat-lieu"/>
      <sheetName val="Ky thu , Ky tho"/>
      <sheetName val="ThCtiet Hanh Lang  KG, KT, KP"/>
      <sheetName val="TH Hanh Lang  KG, KT, KP "/>
      <sheetName val="ThCtiet lap dung cot KG,KT, KP"/>
      <sheetName val="TH Ky Anh"/>
      <sheetName val="Th Ct iet KL,KH,KT,Kvan"/>
      <sheetName val=" THop  KL,KH,KT,Kvan "/>
      <sheetName val=" THop  KL,KH,KT,Kvan  (2)"/>
      <sheetName val="Lap dung cot, san bai"/>
      <sheetName val="00000000"/>
      <sheetName val="00000001"/>
      <sheetName val="00000002"/>
      <sheetName val="Lç khoan LK1"/>
      <sheetName val="TSCD DUNG CHUNG "/>
      <sheetName val="KHKHAUHAOTSCHUNG"/>
      <sheetName val="TSCDTOAN NHA MAY"/>
      <sheetName val="CPSXTOAN BO SP"/>
      <sheetName val="PBCPCHUNG CHO CAC DTUONG"/>
      <sheetName val="XL4Poppy"/>
      <sheetName val="VLieu"/>
      <sheetName val="CT"/>
      <sheetName val="DToan"/>
      <sheetName val="TH"/>
      <sheetName val="Tong hop"/>
      <sheetName val="Cuoc V.chuyen"/>
      <sheetName val="Dinh muc du toan"/>
      <sheetName val="Config"/>
      <sheetName val="AutoClose"/>
      <sheetName val="total"/>
      <sheetName val="(viet)"/>
      <sheetName val="dictionary"/>
      <sheetName val="New(eng)"/>
      <sheetName val="RFI(eng)SW-sun"/>
      <sheetName val="RFI(eng)HVP-sun"/>
      <sheetName val="RFI(eng)SW"/>
      <sheetName val="RFI(eng)SW (2)"/>
      <sheetName val="RFI(eng)HVP"/>
      <sheetName val="RFI(eng)Lab."/>
      <sheetName val="RFI -add"/>
      <sheetName val="TH An ca"/>
      <sheetName val="XN SL An ca"/>
      <sheetName val="Dang ky an ca"/>
      <sheetName val="Dang ky an ca T2"/>
      <sheetName val="XL4Test5"/>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1"/>
      <sheetName val="bg+th45"/>
      <sheetName val="4-5"/>
      <sheetName val="bg+th34"/>
      <sheetName val="3-4"/>
      <sheetName val="bg+th23"/>
      <sheetName val="2-3"/>
      <sheetName val="bg+th12"/>
      <sheetName val="1-2"/>
      <sheetName val="bg+th"/>
      <sheetName val="ptvl"/>
      <sheetName val="0-1"/>
      <sheetName val="C47-456"/>
      <sheetName val="C46"/>
      <sheetName val="C47-PII"/>
      <sheetName val="NC"/>
      <sheetName val="M"/>
      <sheetName val="TSo"/>
      <sheetName val="PC"/>
      <sheetName val="Vua"/>
      <sheetName val="KL"/>
      <sheetName val="VC"/>
      <sheetName val="DGduong"/>
      <sheetName val="DT"/>
      <sheetName val="Thu"/>
      <sheetName val="XXXXXXXX"/>
      <sheetName val="DTduong"/>
      <sheetName val="Nhahat"/>
      <sheetName val="DT-THL7"/>
      <sheetName val="T2"/>
      <sheetName val="T3"/>
      <sheetName val="T4"/>
      <sheetName val="T5"/>
      <sheetName val="THop"/>
      <sheetName val="THKD"/>
      <sheetName val="10000000"/>
      <sheetName val="20000000"/>
      <sheetName val="30000000"/>
      <sheetName val="40000000"/>
      <sheetName val="50000000"/>
      <sheetName val="60000000"/>
      <sheetName val="Thdien"/>
      <sheetName val="DTdien"/>
      <sheetName val="dgth"/>
      <sheetName val="thkl"/>
      <sheetName val="thkl (2)"/>
      <sheetName val="LK2"/>
      <sheetName val="gvt"/>
      <sheetName val="glv"/>
      <sheetName val="KQPT"/>
      <sheetName val="PTDB"/>
      <sheetName val="PT T4.03"/>
      <sheetName val="Sheet17"/>
      <sheetName val="Sheet18"/>
      <sheetName val="Sheet19"/>
      <sheetName val="Sheet20"/>
      <sheetName val="Sheet21"/>
      <sheetName val="Sheet22"/>
      <sheetName val="Sheet23"/>
      <sheetName val="canh"/>
      <sheetName val="Bang Don gia II"/>
      <sheetName val="Thuc thanh"/>
      <sheetName val="Thang 2"/>
      <sheetName val="Tháng 3"/>
      <sheetName val="Tháng 4"/>
      <sheetName val="Tháng 5"/>
      <sheetName val="Tháng 6"/>
      <sheetName val="BC 6 nhanh"/>
      <sheetName val="uoc 2002"/>
      <sheetName val="thang 7"/>
      <sheetName val="thang 8"/>
      <sheetName val="thang 9"/>
      <sheetName val="Thang 10"/>
      <sheetName val="Thang 11"/>
      <sheetName val="t6"/>
      <sheetName val="t7"/>
      <sheetName val="t8"/>
      <sheetName val="t9"/>
      <sheetName val="t10"/>
      <sheetName val="t11"/>
      <sheetName val="t12"/>
      <sheetName val="Mua sach"/>
      <sheetName val="TIEN DIEN"/>
      <sheetName val="Bao hiem"/>
      <sheetName val="VPP"/>
      <sheetName val="Muc - thanh quang"/>
      <sheetName val="Quang cao"/>
      <sheetName val="Nuoc"/>
      <sheetName val="D thoai"/>
      <sheetName val="Dat com"/>
      <sheetName val="May photo"/>
      <sheetName val="He so"/>
      <sheetName val="PL Vua"/>
      <sheetName val="DPD"/>
      <sheetName val="dgmo-tru"/>
      <sheetName val="dgdam"/>
      <sheetName val="Dam-Mo-Tru"/>
      <sheetName val="GTXLc"/>
      <sheetName val="CPXLk"/>
      <sheetName val="KPTH"/>
      <sheetName val="Bang KL ket cau"/>
      <sheetName val="Du_lieu"/>
      <sheetName val="12KV"/>
      <sheetName val="SILICATE"/>
      <sheetName val="TH VL, NC, DDHT Thanhphuoc"/>
      <sheetName val="TONG HOP VL-NC"/>
    </sheetNames>
    <sheetDataSet>
      <sheetData sheetId="0"/>
      <sheetData sheetId="1" refreshError="1"/>
      <sheetData sheetId="2" refreshError="1">
        <row r="9">
          <cell r="N9">
            <v>118182</v>
          </cell>
        </row>
        <row r="16">
          <cell r="N16">
            <v>759</v>
          </cell>
        </row>
        <row r="17">
          <cell r="N17">
            <v>55000</v>
          </cell>
        </row>
        <row r="38">
          <cell r="N38">
            <v>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refreshError="1"/>
      <sheetData sheetId="135" refreshError="1"/>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refreshError="1"/>
      <sheetData sheetId="175" refreshError="1"/>
      <sheetData sheetId="176" refreshError="1"/>
      <sheetData sheetId="177" refreshError="1"/>
      <sheetData sheetId="178" refreshError="1"/>
      <sheetData sheetId="179" refreshError="1"/>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G (2)"/>
      <sheetName val="Loading"/>
      <sheetName val="Check A"/>
      <sheetName val="CheckB"/>
      <sheetName val="Check C"/>
      <sheetName val="Check D"/>
      <sheetName val="Check F"/>
      <sheetName val="Check G"/>
      <sheetName val="Check E"/>
      <sheetName val="XXXXXXXX"/>
      <sheetName val="XL4Poppy (2)"/>
      <sheetName val="XL4Poppy"/>
      <sheetName val="B-B"/>
      <sheetName val="Analysis"/>
      <sheetName val="C-C"/>
      <sheetName val="D-D"/>
      <sheetName val="chitimc"/>
      <sheetName val="DG"/>
      <sheetName val="Don gia"/>
      <sheetName val="13.BANG CT"/>
      <sheetName val="14.MMUS GIUA NHIP"/>
      <sheetName val="4.HSPBngang"/>
      <sheetName val="6.Tinh tai"/>
      <sheetName val="2 NSl"/>
      <sheetName val="17.US CHU tho a_b"/>
      <sheetName val="15.MMUS GOI"/>
      <sheetName val="5.BANG I"/>
      <sheetName val="NSL"/>
      <sheetName val="Sheet3"/>
      <sheetName val="Sheet1"/>
      <sheetName val="Xuly Data"/>
      <sheetName val="A6,MAY"/>
      <sheetName val="DG "/>
      <sheetName val="tra-vat-lieu"/>
      <sheetName val="SILICATE"/>
      <sheetName val="KH-Q1,Q2,01"/>
      <sheetName val="Du_lieu"/>
      <sheetName val="gvl"/>
      <sheetName val="XXXXXXX_x0018_"/>
      <sheetName val="GTXL1"/>
      <sheetName val="vlieu"/>
      <sheetName val="Lç khoan LK1"/>
      <sheetName val="BKTH"/>
      <sheetName val="nhap_xuat_ton"/>
      <sheetName val="Input"/>
      <sheetName val="VL,NC"/>
      <sheetName val="ChackB"/>
      <sheetName val="HL4Poppy"/>
      <sheetName val="PNT-QUOT-#3"/>
      <sheetName val="COAT&amp;WRAP-QIOT-#3"/>
      <sheetName val="nenmat"/>
      <sheetName val="THKL"/>
      <sheetName val="Ch_x0000__x0000_k F"/>
      <sheetName val="Control"/>
      <sheetName val="THVATTU"/>
      <sheetName val="Bang chiet tinh TBA"/>
      <sheetName val="Chiet tinh DZ 22"/>
      <sheetName val="TTDZ22"/>
      <sheetName val="giathanh1"/>
      <sheetName val="ptvt-dg"/>
      <sheetName val="Giai trinh"/>
      <sheetName val="Chekk D"/>
      <sheetName val="VL-NC-M"/>
      <sheetName val="_x0000__x0000__x0000__x0000__x0000__x0000__x0000__x0000_ (2)"/>
      <sheetName val="_x0000__x0000__x0000__x0000__x0000__x0000__x0000__x0000_"/>
      <sheetName val="TINHMOA2"/>
      <sheetName val="Sheet2"/>
      <sheetName val="???????? (2)"/>
      <sheetName val="????????"/>
      <sheetName val="Ch"/>
      <sheetName val="Ch??k F"/>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refreshError="1"/>
      <sheetData sheetId="63"/>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HT"/>
      <sheetName val="THKP"/>
      <sheetName val="KL XL2000"/>
      <sheetName val="KLXL2001"/>
      <sheetName val="THKP2001"/>
      <sheetName val="KLphanbo"/>
      <sheetName val="Chiet tinh"/>
      <sheetName val="XL4Poppy"/>
      <sheetName val="Van chuyen"/>
      <sheetName val="THKP (2)"/>
      <sheetName val="T.Bi"/>
      <sheetName val="Thiet ke"/>
      <sheetName val="Sheet2"/>
      <sheetName val="Sheet1"/>
      <sheetName val="CT"/>
      <sheetName val="K.luong"/>
      <sheetName val="Sheet4"/>
      <sheetName val="Sheet3"/>
      <sheetName val="TT L2"/>
      <sheetName val="TT L1"/>
      <sheetName val="Thue Ngoai"/>
      <sheetName val="KH"/>
      <sheetName val="DM"/>
      <sheetName val="DD&amp;TV"/>
      <sheetName val="CDSL"/>
      <sheetName val="PTSL"/>
      <sheetName val="THCP"/>
      <sheetName val="VT"/>
      <sheetName val="NL"/>
      <sheetName val="SoSanh"/>
      <sheetName val="QTVT"/>
      <sheetName val="QTNC"/>
      <sheetName val="PIPE-03E"/>
      <sheetName val="BC_KKTSCD"/>
      <sheetName val="Chitiet"/>
      <sheetName val="Sheet2 (2)"/>
      <sheetName val="Mau_BC_KKTSCD"/>
      <sheetName val="Chi tiet - Dv lap"/>
      <sheetName val="TH KHTC"/>
      <sheetName val="000"/>
      <sheetName val="00000000"/>
      <sheetName val="Dong Dau"/>
      <sheetName val="Dong Dau (2)"/>
      <sheetName val="Sau dong"/>
      <sheetName val="Ma xa"/>
      <sheetName val="My dinh"/>
      <sheetName val="Tong cong"/>
      <sheetName val="Sheet5"/>
      <sheetName val="MD"/>
      <sheetName val="ND"/>
      <sheetName val="CONG"/>
      <sheetName val="DGCT"/>
      <sheetName val="KH 2003 (moi max)"/>
      <sheetName val="Chart2"/>
      <sheetName val="Chart1"/>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Interim payment"/>
      <sheetName val="Letter"/>
      <sheetName val="Bid Sum"/>
      <sheetName val="Item B"/>
      <sheetName val="Dg A"/>
      <sheetName val="Dg B&amp;C"/>
      <sheetName val="Rates&amp;Prices"/>
      <sheetName val="Material at site"/>
      <sheetName val="Gia VL"/>
      <sheetName val="Bang gia ca may"/>
      <sheetName val="Bang luong CB"/>
      <sheetName val="Bang P.tich CT"/>
      <sheetName val="D.toan chi tiet"/>
      <sheetName val="Bang TH Dtoan"/>
      <sheetName val="XXXXXXXX"/>
      <sheetName val="Congty"/>
      <sheetName val="VPPN"/>
      <sheetName val="XN74"/>
      <sheetName val="XN54"/>
      <sheetName val="XN33"/>
      <sheetName val="NK96"/>
      <sheetName val="XL4Test5"/>
      <sheetName val="THCT"/>
      <sheetName val="cap cho cac DT"/>
      <sheetName val="Ung - hoan"/>
      <sheetName val="CP may"/>
      <sheetName val="SS"/>
      <sheetName val="NVL"/>
      <sheetName val="10000000"/>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binh do"/>
      <sheetName val="cot lieu"/>
      <sheetName val="van khuon"/>
      <sheetName val="CT BT"/>
      <sheetName val="lay mau"/>
      <sheetName val="mat ngoai goi"/>
      <sheetName val="coc tram-bt"/>
      <sheetName val="KH12"/>
      <sheetName val="CN12"/>
      <sheetName val="HD12"/>
      <sheetName val="KH1"/>
      <sheetName val="VL"/>
      <sheetName val="CTXD"/>
      <sheetName val=".."/>
      <sheetName val="CTDN"/>
      <sheetName val="san vuon"/>
      <sheetName val="khu phu tro"/>
      <sheetName val="TH"/>
      <sheetName val="Phu luc"/>
      <sheetName val="Gia trÞ"/>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Tong hop"/>
      <sheetName val="KL tong"/>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DTHH"/>
      <sheetName val="Bang1"/>
      <sheetName val="TAI TRONG"/>
      <sheetName val="NOI LUC"/>
      <sheetName val="TINH DUYET THTT CHINH"/>
      <sheetName val="TDUYET THTT PHU"/>
      <sheetName val="TINH DAO DONG VA DO VONG"/>
      <sheetName val="TINH NEO"/>
      <sheetName val="dutoan1"/>
      <sheetName val="Anhtoan"/>
      <sheetName val="dutoan2"/>
      <sheetName val="vat tu"/>
      <sheetName val="Quang Tri"/>
      <sheetName val="TTHue"/>
      <sheetName val="Da Nang"/>
      <sheetName val="Quang Nam"/>
      <sheetName val="Quang Ngai"/>
      <sheetName val="TH DH-QN"/>
      <sheetName val="KP HD"/>
      <sheetName val="DB HD"/>
      <sheetName val="THDT"/>
      <sheetName val="DM-Goc"/>
      <sheetName val="Gia-CT"/>
      <sheetName val="PTCP"/>
      <sheetName val="cphoi"/>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ep "/>
      <sheetName val="Chi tiet Khoi luong"/>
      <sheetName val="TH khoi luong"/>
      <sheetName val="Chiet tinh vat lieu "/>
      <sheetName val="TH KL VL"/>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HIT"/>
      <sheetName val="THXH"/>
      <sheetName val="BHXH"/>
      <sheetName val="DS them luong qui 4-2002"/>
      <sheetName val="Phuc loi 2-9-02"/>
      <sheetName val="PCLB-2002"/>
      <sheetName val="Thuong nhan dip 21-12-02"/>
      <sheetName val="Thuong dip nhan danh hieu AHL§"/>
      <sheetName val="Thang luong thu 13 nam 2002"/>
      <sheetName val="Luong SX# dip Tet Qui Mui(dong)"/>
      <sheetName val="cong Q2"/>
      <sheetName val="T.U luong Q1"/>
      <sheetName val="T.U luong Q2"/>
      <sheetName val="T.U luong Q3"/>
      <sheetName val="9"/>
      <sheetName val="10"/>
      <sheetName val="phan tich DG"/>
      <sheetName val="gia vat lieu"/>
      <sheetName val="gia xe may"/>
      <sheetName val="gia nhan cong"/>
      <sheetName val="tscd"/>
      <sheetName val="KL VL"/>
      <sheetName val="KHCTiet"/>
      <sheetName val="QT 9-6"/>
      <sheetName val="Thuong luu HB"/>
      <sheetName val="QT03"/>
      <sheetName val="QT"/>
      <sheetName val="PTmay"/>
      <sheetName val="KK"/>
      <sheetName val="QT Ky T"/>
      <sheetName val="BCKT"/>
      <sheetName val="bc vt TON BAI"/>
      <sheetName val="XXXXXXX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KM"/>
      <sheetName val="KHOANMUC"/>
      <sheetName val="CPQL"/>
      <sheetName val="SANLUONG"/>
      <sheetName val="SSCP-SL"/>
      <sheetName val="CPSX"/>
      <sheetName val="KQKD"/>
      <sheetName val="CDSL (2)"/>
      <sheetName val="00000001"/>
      <sheetName val="00000002"/>
      <sheetName val="00000003"/>
      <sheetName val="00000004"/>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Quyet toan"/>
      <sheetName val="Thu hoi"/>
      <sheetName val="Lai vay"/>
      <sheetName val="Tien vay"/>
      <sheetName val="Cong no"/>
      <sheetName val="Cop pha"/>
      <sheetName val="20000000"/>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TM"/>
      <sheetName val="BU-gian"/>
      <sheetName val="Bu-Ha"/>
      <sheetName val="PTVT"/>
      <sheetName val="Gia DAN"/>
      <sheetName val="Dan"/>
      <sheetName val="Cuoc"/>
      <sheetName val="Bugia"/>
      <sheetName val="KL57"/>
      <sheetName val="XE DAU"/>
      <sheetName val="XE XANG"/>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sent to"/>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clvl"/>
      <sheetName val="Chenh lech"/>
      <sheetName val="Kinh phí"/>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Dutoan"/>
      <sheetName val="congtac vien-uy"/>
      <sheetName val="Nhan luc2001"/>
      <sheetName val="Vattu2"/>
      <sheetName val="Vattu"/>
      <sheetName val="C45A-BH"/>
      <sheetName val="C46A-BH"/>
      <sheetName val="C47A-BH"/>
      <sheetName val="C48A-BH"/>
      <sheetName val="S-53-1"/>
      <sheetName val="HTSD6LD"/>
      <sheetName val="HTSDDNN"/>
      <sheetName val="HTSDKT"/>
      <sheetName val="BD"/>
      <sheetName val="HTNT"/>
      <sheetName val="CHART"/>
      <sheetName val="HTDT"/>
      <sheetName val="HTSDD"/>
      <sheetName val="Tien ung"/>
      <sheetName val="phi luong3"/>
      <sheetName val="CT xa"/>
      <sheetName val="TLGC"/>
      <sheetName val="BL"/>
      <sheetName val="tc"/>
      <sheetName val="TDT"/>
      <sheetName val="xl"/>
      <sheetName val="NN"/>
      <sheetName val="Tralaivay"/>
      <sheetName val="TBTN"/>
      <sheetName val="CPTV"/>
      <sheetName val="PCCHAY"/>
      <sheetName val="dtks"/>
      <sheetName val="Caodo"/>
      <sheetName val="Dat"/>
      <sheetName val="KL-CTTK"/>
      <sheetName val="BTH"/>
      <sheetName val="Q1-02"/>
      <sheetName val="Q2-02"/>
      <sheetName val="Outlets"/>
      <sheetName val="PGs"/>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1(T1)04"/>
      <sheetName val="XN79"/>
      <sheetName val="CTMT"/>
      <sheetName val="KH-2001"/>
      <sheetName val="KH-2002"/>
      <sheetName val="KH-2003"/>
      <sheetName val="DGTL"/>
      <sheetName val="®¬ngi¸"/>
      <sheetName val="dongle"/>
      <sheetName val="Phu luc HD"/>
      <sheetName val="Gia du thau"/>
      <sheetName val="PTDG"/>
      <sheetName val="Ca xe"/>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TH du toan "/>
      <sheetName val="Du toan "/>
      <sheetName val="C.Tinh"/>
      <sheetName val="TK_cap"/>
      <sheetName val="KH 200³ (moi max)"/>
      <sheetName val="Q3-02"/>
      <sheetName val="cong bien t10"/>
      <sheetName val="luong t9 "/>
      <sheetName val="bb t9"/>
      <sheetName val="XETT10-03"/>
      <sheetName val="bxet"/>
      <sheetName val="Tong Thu"/>
      <sheetName val="C45(DAU NAM)"/>
      <sheetName val="C45.(B.DONG)"/>
      <sheetName val="C47.1"/>
      <sheetName val="C47.2"/>
      <sheetName val="C47.3"/>
      <sheetName val="C47.4"/>
      <sheetName val="C47.5"/>
      <sheetName val="C47.6"/>
      <sheetName val="C47.7"/>
      <sheetName val="S53.1"/>
      <sheetName val="S53.2"/>
      <sheetName val="S53.3"/>
      <sheetName val="S53.4"/>
      <sheetName val="C46.1"/>
      <sheetName val="C46.2"/>
      <sheetName val="C46.3"/>
      <sheetName val="C46.4"/>
      <sheetName val="Cau 2(3)"/>
      <sheetName val="Thang 12"/>
      <sheetName val="Thang 1"/>
      <sheetName val="moi"/>
      <sheetName val="Thang 12 (2)"/>
      <sheetName val="Thang 01"/>
      <sheetName val="Tong Chi"/>
      <sheetName val="Truong hoc"/>
      <sheetName val="Cty CP"/>
      <sheetName val="G.thau 3B"/>
      <sheetName val="T.Hop Thu-chi"/>
      <sheetName val="VAT TU NHAN TXQN"/>
      <sheetName val="bang tong ke khoi luong vat tu"/>
      <sheetName val="hcong tkhe"/>
      <sheetName val="VAT TU NHAN TKHE"/>
      <sheetName val="hcong qn"/>
      <sheetName val="VAT TU NHAN (2)"/>
      <sheetName val="TH mau moi tu T10"/>
      <sheetName val="Tong hop Quy IV"/>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00000005"/>
      <sheetName val="00000006"/>
      <sheetName val="BHYT Q3.2003"/>
      <sheetName val="C45 t7"/>
      <sheetName val="C47-t07.2003"/>
      <sheetName val="C45 t8"/>
      <sheetName val="C47-t08.2003"/>
      <sheetName val="C45 t09"/>
      <sheetName val="C47-t09.2003"/>
      <sheetName val="C45T12"/>
      <sheetName val="C47 T12"/>
      <sheetName val="BHYT Q4-2003"/>
      <sheetName val="C47T11"/>
      <sheetName val="C45T11"/>
      <sheetName val="C45 T10"/>
      <sheetName val="C47-t10"/>
      <sheetName val="PIPE-03E.XLS"/>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N1111"/>
      <sheetName val="C1111"/>
      <sheetName val="1121"/>
      <sheetName val="daura"/>
      <sheetName val="dauvao"/>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MGT-DRT\MGT-IMPR\MGT-SC@\BA039"/>
      <sheetName val="\N\MGT-DRT\MGT-IMPR\MGT-SC@\BA0"/>
      <sheetName val="T12"/>
      <sheetName val="T11"/>
      <sheetName val="CT 03"/>
      <sheetName val="TH 03"/>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KHOA 27"/>
      <sheetName val="KHOA 28"/>
      <sheetName val="KHOA 29"/>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JanÐ"/>
      <sheetName val="tph AAHSTOT27"/>
      <sheetName val="TPH10x20"/>
      <sheetName val="TPH5x10"/>
      <sheetName val="TPH0x5"/>
      <sheetName val="TPHCVang"/>
      <sheetName val="TPHBDa"/>
      <sheetName val="TH VL, NC, DDHT Thanhphuoc"/>
      <sheetName val="0_x0000_Ԁ_x0000_가"/>
      <sheetName val="Du_lieu"/>
      <sheetName val="Luong 4 SPH"/>
      <sheetName val="D.HopKL"/>
      <sheetName val="MTL$-INTER"/>
      <sheetName val="27*920-28+160.Su3"/>
      <sheetName val="NGUYEN 1"/>
      <sheetName val="TIEP 1"/>
      <sheetName val="HUNG 1"/>
      <sheetName val="BIEU DO"/>
      <sheetName val="Chi tieu 11"/>
      <sheetName val="HE SO LUONG"/>
      <sheetName val="SCAU"/>
      <sheetName val="DUOC"/>
      <sheetName val="TOC"/>
      <sheetName val="TU"/>
      <sheetName val="BINH"/>
      <sheetName val="HAN"/>
      <sheetName val="DIEU"/>
      <sheetName val="PHUNG"/>
      <sheetName val="TRI"/>
      <sheetName val="VAN"/>
      <sheetName val="NGUYEN"/>
      <sheetName val="TIEP"/>
      <sheetName val="HUNG"/>
      <sheetName val="Chart3"/>
      <sheetName val="LUONG 12"/>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clvÃ"/>
      <sheetName val="Q1-0_x0005_"/>
      <sheetName val="Q1-0þ"/>
      <sheetName val="_MGT-DRT_MGT-IMPR_MGT-SC@_BA039"/>
      <sheetName val="T_x0003_"/>
      <sheetName val="_N_MGT-DRT_MGT-IMPR_MGT-SC@_BA0"/>
      <sheetName val="_PIPE-03E.XLSÝ26+960-27+150.4(k"/>
      <sheetName val="BU13-_x0003_"/>
      <sheetName val=" o "/>
    </sheetNames>
    <definedNames>
      <definedName name="DataFilter"/>
      <definedName name="DataSort"/>
      <definedName name="GoBack" sheetId="13"/>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refreshError="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efreshError="1"/>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refreshError="1"/>
      <sheetData sheetId="738" refreshError="1"/>
      <sheetData sheetId="739" refreshError="1"/>
      <sheetData sheetId="740" refreshError="1"/>
      <sheetData sheetId="741" refreshError="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refreshError="1"/>
      <sheetData sheetId="836" refreshError="1"/>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refreshError="1"/>
      <sheetData sheetId="867" refreshError="1"/>
      <sheetData sheetId="868" refreshError="1"/>
      <sheetData sheetId="869" refreshError="1"/>
      <sheetData sheetId="870" refreshError="1"/>
      <sheetData sheetId="871"/>
      <sheetData sheetId="872"/>
      <sheetData sheetId="873"/>
      <sheetData sheetId="874" refreshError="1"/>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sheetData sheetId="890"/>
      <sheetData sheetId="891"/>
      <sheetData sheetId="892"/>
      <sheetData sheetId="893"/>
      <sheetData sheetId="894"/>
      <sheetData sheetId="895"/>
      <sheetData sheetId="896"/>
      <sheetData sheetId="897"/>
      <sheetData sheetId="898"/>
      <sheetData sheetId="899"/>
      <sheetData sheetId="900" refreshError="1"/>
      <sheetData sheetId="901" refreshError="1"/>
      <sheetData sheetId="902" refreshError="1"/>
      <sheetData sheetId="903" refreshError="1"/>
      <sheetData sheetId="904" refreshError="1"/>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refreshError="1"/>
      <sheetData sheetId="955" refreshError="1"/>
      <sheetData sheetId="956" refreshError="1"/>
      <sheetData sheetId="957" refreshError="1"/>
      <sheetData sheetId="958" refreshError="1"/>
      <sheetData sheetId="959" refreshError="1"/>
      <sheetData sheetId="960"/>
      <sheetData sheetId="961"/>
      <sheetData sheetId="962"/>
      <sheetData sheetId="963"/>
      <sheetData sheetId="964"/>
      <sheetData sheetId="965"/>
      <sheetData sheetId="966"/>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sheetData sheetId="982"/>
      <sheetData sheetId="983"/>
      <sheetData sheetId="984"/>
      <sheetData sheetId="985"/>
      <sheetData sheetId="986"/>
      <sheetData sheetId="987"/>
      <sheetData sheetId="988"/>
      <sheetData sheetId="989"/>
      <sheetData sheetId="990"/>
      <sheetData sheetId="991"/>
      <sheetData sheetId="992" refreshError="1"/>
      <sheetData sheetId="993"/>
      <sheetData sheetId="994"/>
      <sheetData sheetId="995"/>
      <sheetData sheetId="996"/>
      <sheetData sheetId="997"/>
      <sheetData sheetId="998"/>
      <sheetData sheetId="999"/>
      <sheetData sheetId="1000"/>
      <sheetData sheetId="100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sheetData sheetId="1154"/>
      <sheetData sheetId="1155"/>
      <sheetData sheetId="1156"/>
      <sheetData sheetId="1157" refreshError="1"/>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refreshError="1"/>
      <sheetData sheetId="1254" refreshError="1"/>
      <sheetData sheetId="1255" refreshError="1"/>
      <sheetData sheetId="1256" refreshError="1"/>
      <sheetData sheetId="1257" refreshError="1"/>
      <sheetData sheetId="1258"/>
      <sheetData sheetId="1259" refreshError="1"/>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refreshError="1"/>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sheetData sheetId="1342"/>
      <sheetData sheetId="1343"/>
      <sheetData sheetId="1344"/>
      <sheetData sheetId="1345"/>
      <sheetData sheetId="1346" refreshError="1"/>
      <sheetData sheetId="1347" refreshError="1"/>
      <sheetData sheetId="1348" refreshError="1"/>
      <sheetData sheetId="1349"/>
      <sheetData sheetId="1350"/>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sheetData sheetId="1363"/>
      <sheetData sheetId="1364"/>
      <sheetData sheetId="1365"/>
      <sheetData sheetId="1366"/>
      <sheetData sheetId="1367"/>
      <sheetData sheetId="1368"/>
      <sheetData sheetId="1369"/>
      <sheetData sheetId="1370"/>
      <sheetData sheetId="1371"/>
      <sheetData sheetId="1372"/>
      <sheetData sheetId="1373"/>
      <sheetData sheetId="1374"/>
      <sheetData sheetId="1375"/>
      <sheetData sheetId="1376"/>
      <sheetData sheetId="1377" refreshError="1"/>
      <sheetData sheetId="1378" refreshError="1"/>
      <sheetData sheetId="1379" refreshError="1"/>
      <sheetData sheetId="1380" refreshError="1"/>
      <sheetData sheetId="1381" refreshError="1"/>
      <sheetData sheetId="1382" refreshError="1"/>
      <sheetData sheetId="1383"/>
      <sheetData sheetId="1384"/>
      <sheetData sheetId="1385"/>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sheetData sheetId="1437"/>
      <sheetData sheetId="1438"/>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sheetData sheetId="1516"/>
      <sheetData sheetId="1517"/>
      <sheetData sheetId="1518"/>
      <sheetData sheetId="1519"/>
      <sheetData sheetId="1520"/>
      <sheetData sheetId="1521" refreshError="1"/>
      <sheetData sheetId="1522" refreshError="1"/>
      <sheetData sheetId="1523" refreshError="1"/>
      <sheetData sheetId="1524"/>
      <sheetData sheetId="1525" refreshError="1"/>
      <sheetData sheetId="1526" refreshError="1"/>
      <sheetData sheetId="1527" refreshError="1"/>
      <sheetData sheetId="1528" refreshError="1"/>
      <sheetData sheetId="1529"/>
      <sheetData sheetId="1530"/>
      <sheetData sheetId="1531"/>
      <sheetData sheetId="1532"/>
      <sheetData sheetId="1533"/>
      <sheetData sheetId="1534"/>
      <sheetData sheetId="1535" refreshError="1"/>
      <sheetData sheetId="1536" refreshError="1"/>
      <sheetData sheetId="1537"/>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refreshError="1"/>
      <sheetData sheetId="1566" refreshError="1"/>
      <sheetData sheetId="1567"/>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sheetData sheetId="1582"/>
      <sheetData sheetId="1583"/>
      <sheetData sheetId="1584"/>
      <sheetData sheetId="1585"/>
      <sheetData sheetId="1586"/>
      <sheetData sheetId="1587"/>
      <sheetData sheetId="1588" refreshError="1"/>
      <sheetData sheetId="1589" refreshError="1"/>
      <sheetData sheetId="1590" refreshError="1"/>
      <sheetData sheetId="1591" refreshError="1"/>
      <sheetData sheetId="1592"/>
      <sheetData sheetId="1593"/>
      <sheetData sheetId="1594"/>
      <sheetData sheetId="159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THCT"/>
      <sheetName val="BIA-XL"/>
      <sheetName val="BIA-TB"/>
      <sheetName val="MS TB"/>
      <sheetName val="TH-VLTB"/>
      <sheetName val="TH-TNGHIEM"/>
      <sheetName val="CHITIET"/>
      <sheetName val="VC"/>
      <sheetName val="DG7606"/>
      <sheetName val="LK22"/>
      <sheetName val="LKTBA"/>
      <sheetName val="DATDAO"/>
      <sheetName val="SL dau tien"/>
      <sheetName val="DG2637"/>
      <sheetName val="BETO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A5" t="str">
            <v>03.1014</v>
          </cell>
          <cell r="B5" t="str">
            <v>Đào đất hố thế, móng néo,móng cột bằng thủ công diện tích đáy móng &lt;=5m2, độ sâu &lt;=1m, đất cấp 4</v>
          </cell>
          <cell r="C5" t="str">
            <v>m3</v>
          </cell>
          <cell r="E5">
            <v>220095</v>
          </cell>
        </row>
        <row r="6">
          <cell r="A6" t="str">
            <v>03.3124</v>
          </cell>
          <cell r="B6" t="str">
            <v>Đào rãnh tiếp địa, rộng &lt;=3m, sâu &lt;= 1m, đất cấp IV</v>
          </cell>
          <cell r="C6" t="str">
            <v>m3</v>
          </cell>
          <cell r="E6">
            <v>194403</v>
          </cell>
        </row>
        <row r="7">
          <cell r="A7" t="str">
            <v>03.4113</v>
          </cell>
          <cell r="B7" t="str">
            <v>Đắp đất hố móng độ đầm chặt k=0,95</v>
          </cell>
          <cell r="C7" t="str">
            <v>m3</v>
          </cell>
          <cell r="E7">
            <v>65943</v>
          </cell>
        </row>
        <row r="8">
          <cell r="A8" t="str">
            <v>03.4121</v>
          </cell>
          <cell r="B8" t="str">
            <v>Đắp đất rãnh tiếp địa, hào cáp ngầm độ đầm chặt k=0,85</v>
          </cell>
          <cell r="C8" t="str">
            <v>m3</v>
          </cell>
          <cell r="E8">
            <v>56522</v>
          </cell>
        </row>
        <row r="9">
          <cell r="A9" t="str">
            <v>04.1101</v>
          </cell>
          <cell r="B9" t="str">
            <v>Bê tông lót móng trụ M100, đá 4x6</v>
          </cell>
          <cell r="C9" t="str">
            <v>m3</v>
          </cell>
          <cell r="D9">
            <v>347032.41100000002</v>
          </cell>
          <cell r="E9">
            <v>231228</v>
          </cell>
        </row>
        <row r="10">
          <cell r="A10" t="str">
            <v>04.1202</v>
          </cell>
          <cell r="B10" t="str">
            <v>Bê tông móng trụ chiều rộng móng &lt;=250 cm, M150 đá 2x4</v>
          </cell>
          <cell r="C10" t="str">
            <v>m3</v>
          </cell>
          <cell r="D10">
            <v>490594.58600000001</v>
          </cell>
          <cell r="E10">
            <v>262058</v>
          </cell>
        </row>
        <row r="11">
          <cell r="A11" t="str">
            <v>04.1203</v>
          </cell>
          <cell r="B11" t="str">
            <v>Bê tông móng trụ chiều rộng móng &lt;=250 cm, M200 đá 2x4</v>
          </cell>
          <cell r="C11" t="str">
            <v>m3</v>
          </cell>
          <cell r="D11">
            <v>552225.73600000003</v>
          </cell>
          <cell r="E11">
            <v>262058</v>
          </cell>
        </row>
        <row r="12">
          <cell r="A12" t="str">
            <v>04.5101</v>
          </cell>
          <cell r="B12" t="str">
            <v>Cốt thép móng cột đường kính cốt thép &lt;=10mm</v>
          </cell>
          <cell r="C12" t="str">
            <v>tấn</v>
          </cell>
          <cell r="D12">
            <v>12571000</v>
          </cell>
          <cell r="E12">
            <v>1207345</v>
          </cell>
          <cell r="F12">
            <v>54566</v>
          </cell>
        </row>
        <row r="13">
          <cell r="A13" t="str">
            <v>04.5102</v>
          </cell>
          <cell r="B13" t="str">
            <v>Cốt thép móng cột đường kính cốt thép &lt;=18mm</v>
          </cell>
          <cell r="C13" t="str">
            <v>tấn</v>
          </cell>
          <cell r="D13">
            <v>12571000</v>
          </cell>
          <cell r="E13">
            <v>889281</v>
          </cell>
          <cell r="F13">
            <v>196436</v>
          </cell>
        </row>
        <row r="14">
          <cell r="A14" t="str">
            <v>04.6102</v>
          </cell>
          <cell r="B14" t="str">
            <v>Ván khuôn cột vuông, cột chữ nhật bê tông đúc tại chỗ</v>
          </cell>
          <cell r="C14" t="str">
            <v>m2</v>
          </cell>
          <cell r="D14">
            <v>30124</v>
          </cell>
          <cell r="E14">
            <v>32539</v>
          </cell>
        </row>
        <row r="15">
          <cell r="A15" t="str">
            <v>05.5401</v>
          </cell>
          <cell r="B15" t="str">
            <v>Dựng cột bê tông ly tâm bằng thủ công, cột &lt;=12m</v>
          </cell>
          <cell r="C15" t="str">
            <v>cột</v>
          </cell>
          <cell r="D15">
            <v>17400</v>
          </cell>
          <cell r="E15">
            <v>530018</v>
          </cell>
        </row>
        <row r="16">
          <cell r="A16" t="str">
            <v>05.6021</v>
          </cell>
          <cell r="B16" t="str">
            <v>Lắp đặt xà thép cho cột đỡ trọng lượng &lt;=50 kg</v>
          </cell>
          <cell r="C16" t="str">
            <v>bộ</v>
          </cell>
          <cell r="E16">
            <v>106640</v>
          </cell>
        </row>
        <row r="17">
          <cell r="A17" t="str">
            <v>05.6022</v>
          </cell>
          <cell r="B17" t="str">
            <v>Lắp đặt xà thép cho cột néo trọng lượng &lt;=50 kg</v>
          </cell>
          <cell r="C17" t="str">
            <v>bộ</v>
          </cell>
          <cell r="E17">
            <v>141877</v>
          </cell>
        </row>
        <row r="18">
          <cell r="A18" t="str">
            <v>05.6052</v>
          </cell>
          <cell r="B18" t="str">
            <v>Lắp đặt xà thép cho cột néo trọng lượng &lt;=230 kg</v>
          </cell>
          <cell r="C18" t="str">
            <v>bộ</v>
          </cell>
          <cell r="E18">
            <v>316209</v>
          </cell>
        </row>
        <row r="19">
          <cell r="A19" t="str">
            <v>05.7002</v>
          </cell>
          <cell r="B19" t="str">
            <v>Lắp đặt tiếp địa cột điện đường kính thép fi 12-14</v>
          </cell>
          <cell r="C19" t="str">
            <v>100kg</v>
          </cell>
          <cell r="D19">
            <v>273</v>
          </cell>
          <cell r="E19">
            <v>69548</v>
          </cell>
        </row>
        <row r="20">
          <cell r="A20" t="str">
            <v>05.8104</v>
          </cell>
          <cell r="B20" t="str">
            <v>Đóng cọc tiếp địa dài 2,5m</v>
          </cell>
          <cell r="C20" t="str">
            <v>10 cọc</v>
          </cell>
          <cell r="D20">
            <v>19091</v>
          </cell>
          <cell r="E20">
            <v>695475</v>
          </cell>
        </row>
        <row r="21">
          <cell r="A21" t="str">
            <v>06.1113</v>
          </cell>
          <cell r="B21" t="str">
            <v>Lắp đặt sứ đứng 35kV</v>
          </cell>
          <cell r="C21" t="str">
            <v>sứ</v>
          </cell>
          <cell r="D21">
            <v>274</v>
          </cell>
          <cell r="E21">
            <v>17804</v>
          </cell>
        </row>
        <row r="22">
          <cell r="A22" t="str">
            <v>06.1702</v>
          </cell>
          <cell r="B22" t="str">
            <v>Lắp đặt chuỗi sứ néo đơn dây dẫn chiều cao lắp &lt;= 20m</v>
          </cell>
          <cell r="C22" t="str">
            <v>chuỗi</v>
          </cell>
          <cell r="D22">
            <v>545</v>
          </cell>
          <cell r="E22">
            <v>44917</v>
          </cell>
        </row>
        <row r="23">
          <cell r="A23" t="str">
            <v>06.3231</v>
          </cell>
          <cell r="B23" t="str">
            <v>Lắp đặt cổ dề chiều cao lắp dựng &lt;= 20m</v>
          </cell>
          <cell r="C23" t="str">
            <v>bộ</v>
          </cell>
          <cell r="E23">
            <v>34935</v>
          </cell>
        </row>
        <row r="24">
          <cell r="A24" t="str">
            <v>06.3241</v>
          </cell>
          <cell r="B24" t="str">
            <v>Lắp dây néo cột chiều cao lắp dựng &lt;= 20m</v>
          </cell>
          <cell r="C24" t="str">
            <v>bộ</v>
          </cell>
          <cell r="E24">
            <v>44917</v>
          </cell>
        </row>
        <row r="25">
          <cell r="A25" t="str">
            <v>06.3251</v>
          </cell>
          <cell r="B25" t="str">
            <v>Lắp khoá đỡ dây dẫn, dây chống sét chiều cao lắp đặt &lt;= 20m</v>
          </cell>
          <cell r="C25" t="str">
            <v>bộ</v>
          </cell>
          <cell r="E25">
            <v>10980</v>
          </cell>
        </row>
        <row r="26">
          <cell r="A26" t="str">
            <v>06.4011</v>
          </cell>
          <cell r="B26" t="str">
            <v>Ép nối dây tiết diện &lt;=120mm2</v>
          </cell>
          <cell r="C26" t="str">
            <v xml:space="preserve">Mối </v>
          </cell>
          <cell r="D26">
            <v>12160</v>
          </cell>
          <cell r="E26">
            <v>108354</v>
          </cell>
          <cell r="F26">
            <v>4713</v>
          </cell>
        </row>
        <row r="27">
          <cell r="A27" t="str">
            <v>06.6114</v>
          </cell>
          <cell r="B27" t="str">
            <v>Rãi căn dây lấy độ võng dây AC, ACSC tiết diện dây &lt;=50mm2</v>
          </cell>
          <cell r="C27" t="str">
            <v>km</v>
          </cell>
          <cell r="D27">
            <v>226950</v>
          </cell>
          <cell r="E27">
            <v>1604027</v>
          </cell>
        </row>
        <row r="28">
          <cell r="A28" t="str">
            <v>01.4131</v>
          </cell>
          <cell r="B28" t="str">
            <v>Rải đá chống lún, đá dăm 2x4</v>
          </cell>
          <cell r="C28" t="str">
            <v>m3</v>
          </cell>
          <cell r="D28">
            <v>171429</v>
          </cell>
          <cell r="E28">
            <v>113045</v>
          </cell>
        </row>
        <row r="29">
          <cell r="A29" t="str">
            <v>02.1245</v>
          </cell>
          <cell r="B29" t="str">
            <v xml:space="preserve">Vận chuyển thủ công cột bê tông tính cho 1km, cự ly &gt;500m </v>
          </cell>
          <cell r="C29" t="str">
            <v>tấn</v>
          </cell>
          <cell r="E29">
            <v>749350</v>
          </cell>
        </row>
        <row r="30">
          <cell r="A30" t="str">
            <v>02.1145</v>
          </cell>
          <cell r="B30" t="str">
            <v>Vận chuyển bulông, tiếp địa, cốt thép, dây néo tính cho 1km, cự ly &gt;500m</v>
          </cell>
          <cell r="C30" t="str">
            <v>tấn</v>
          </cell>
          <cell r="E30">
            <v>545527</v>
          </cell>
        </row>
        <row r="31">
          <cell r="A31" t="str">
            <v>02.1215</v>
          </cell>
          <cell r="B31" t="str">
            <v>Vận chuyển bulông, tiếp địa, cốt thép, dây néo tính cho 1km, cự ly &gt;500m</v>
          </cell>
          <cell r="C31" t="str">
            <v>tấn</v>
          </cell>
          <cell r="E31">
            <v>695397</v>
          </cell>
        </row>
        <row r="32">
          <cell r="A32" t="str">
            <v>02.1225</v>
          </cell>
          <cell r="B32" t="str">
            <v>Vận chuyển dây dẫn các loại tính cho 1km, cự ly &gt;500m</v>
          </cell>
          <cell r="C32" t="str">
            <v>tấn</v>
          </cell>
          <cell r="E32">
            <v>535250</v>
          </cell>
        </row>
        <row r="33">
          <cell r="A33" t="str">
            <v>02.1205</v>
          </cell>
          <cell r="B33" t="str">
            <v>Vận chuyển phụ kiện các loại tính cho 1km, cự ly &gt;500m</v>
          </cell>
          <cell r="C33" t="str">
            <v>tấn</v>
          </cell>
          <cell r="E33">
            <v>529255</v>
          </cell>
        </row>
        <row r="34">
          <cell r="A34" t="str">
            <v>02.1015</v>
          </cell>
          <cell r="B34" t="str">
            <v>Vận chuyển xi măng tính cho 1km, cự ly &gt;500m</v>
          </cell>
          <cell r="C34" t="str">
            <v>tấn</v>
          </cell>
          <cell r="E34">
            <v>387093</v>
          </cell>
        </row>
        <row r="35">
          <cell r="A35" t="str">
            <v xml:space="preserve">02.1235 </v>
          </cell>
          <cell r="B35" t="str">
            <v>Vận chuyển cát vàng tính cho 1km, cự ly &gt;500m</v>
          </cell>
          <cell r="C35" t="str">
            <v>m3</v>
          </cell>
          <cell r="E35">
            <v>366539</v>
          </cell>
        </row>
        <row r="36">
          <cell r="A36" t="str">
            <v>02.1045</v>
          </cell>
          <cell r="B36" t="str">
            <v>Vận chuyển đá dăm các loại tính cho 1km, cự ly &gt;500m</v>
          </cell>
          <cell r="C36" t="str">
            <v>m3</v>
          </cell>
          <cell r="E36">
            <v>387949</v>
          </cell>
        </row>
        <row r="37">
          <cell r="A37" t="str">
            <v>02.1125</v>
          </cell>
          <cell r="B37" t="str">
            <v>Vận chuyển gỗ ván khuôn tính cho 1km, cự ly &gt;500m</v>
          </cell>
          <cell r="C37" t="str">
            <v>m3</v>
          </cell>
          <cell r="E37">
            <v>313442</v>
          </cell>
        </row>
        <row r="38">
          <cell r="A38" t="str">
            <v xml:space="preserve">02.3091 </v>
          </cell>
          <cell r="B38" t="str">
            <v>Bốc lên cấu kiện thép các loại</v>
          </cell>
          <cell r="C38" t="str">
            <v>tấn</v>
          </cell>
          <cell r="E38">
            <v>50528</v>
          </cell>
        </row>
        <row r="39">
          <cell r="A39" t="str">
            <v>02.3101</v>
          </cell>
          <cell r="B39" t="str">
            <v>Bốc lên phụ kiện</v>
          </cell>
          <cell r="C39" t="str">
            <v>tấn</v>
          </cell>
          <cell r="E39">
            <v>51384</v>
          </cell>
        </row>
        <row r="40">
          <cell r="A40" t="str">
            <v>02.3111</v>
          </cell>
          <cell r="B40" t="str">
            <v>Bốc lên dây dẫn các loại</v>
          </cell>
          <cell r="C40" t="str">
            <v>tấn</v>
          </cell>
          <cell r="E40">
            <v>53953</v>
          </cell>
        </row>
        <row r="41">
          <cell r="A41" t="str">
            <v>02.3121</v>
          </cell>
          <cell r="B41" t="str">
            <v>Bốc lên sứ các loại</v>
          </cell>
          <cell r="C41" t="str">
            <v>tấn</v>
          </cell>
          <cell r="E41">
            <v>64230</v>
          </cell>
        </row>
        <row r="42">
          <cell r="A42" t="str">
            <v>02.3061</v>
          </cell>
          <cell r="B42" t="str">
            <v>Bốc lên xi măng</v>
          </cell>
          <cell r="C42" t="str">
            <v>tấn</v>
          </cell>
          <cell r="E42">
            <v>40251</v>
          </cell>
        </row>
        <row r="43">
          <cell r="A43" t="str">
            <v>02.3131</v>
          </cell>
          <cell r="B43" t="str">
            <v>Bốc lên gỗ</v>
          </cell>
          <cell r="C43" t="str">
            <v>tấn</v>
          </cell>
          <cell r="E43">
            <v>23979</v>
          </cell>
        </row>
        <row r="44">
          <cell r="A44" t="str">
            <v>02.3092</v>
          </cell>
          <cell r="B44" t="str">
            <v>Bốc xuống thép các loại</v>
          </cell>
          <cell r="C44" t="str">
            <v>tấn</v>
          </cell>
          <cell r="E44">
            <v>39394</v>
          </cell>
        </row>
        <row r="45">
          <cell r="A45" t="str">
            <v>02.3112</v>
          </cell>
          <cell r="B45" t="str">
            <v>Bốc xuống dây dẫn</v>
          </cell>
          <cell r="C45" t="str">
            <v>tấn</v>
          </cell>
          <cell r="E45">
            <v>50528</v>
          </cell>
        </row>
        <row r="46">
          <cell r="A46" t="str">
            <v>02.3122</v>
          </cell>
          <cell r="B46" t="str">
            <v>Bốc xuống sứ các loại</v>
          </cell>
          <cell r="C46" t="str">
            <v>tấn</v>
          </cell>
          <cell r="E46">
            <v>66799</v>
          </cell>
        </row>
        <row r="47">
          <cell r="A47" t="str">
            <v>02.3102</v>
          </cell>
          <cell r="B47" t="str">
            <v>Bốc xuống phụ kiện</v>
          </cell>
          <cell r="C47" t="str">
            <v>tấn</v>
          </cell>
          <cell r="E47">
            <v>40251</v>
          </cell>
        </row>
        <row r="48">
          <cell r="A48" t="str">
            <v>02.3132</v>
          </cell>
          <cell r="B48" t="str">
            <v>Bốc xuống gỗ</v>
          </cell>
          <cell r="C48" t="str">
            <v>tấn</v>
          </cell>
          <cell r="E48">
            <v>21410</v>
          </cell>
        </row>
        <row r="49">
          <cell r="A49" t="str">
            <v>02.3062</v>
          </cell>
          <cell r="B49" t="str">
            <v>Bốc xuống xi măng</v>
          </cell>
          <cell r="C49" t="str">
            <v>tấn</v>
          </cell>
          <cell r="E49">
            <v>17984</v>
          </cell>
        </row>
      </sheetData>
      <sheetData sheetId="10" refreshError="1"/>
      <sheetData sheetId="11" refreshError="1"/>
      <sheetData sheetId="12" refreshError="1"/>
      <sheetData sheetId="13" refreshError="1"/>
      <sheetData sheetId="14" refreshError="1"/>
      <sheetData sheetId="1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2"/>
      <sheetName val="Sheet1"/>
      <sheetName val="XXXXXXXX"/>
      <sheetName val="XL4Poppy"/>
      <sheetName val="XL4Test5"/>
      <sheetName val="g-vl"/>
      <sheetName val="Solieu"/>
      <sheetName val="Tai khoan"/>
      <sheetName val="NEW-PANEL"/>
      <sheetName val="Loading"/>
      <sheetName val="Check C"/>
      <sheetName val="EIRR&gt;1&lt;1"/>
      <sheetName val="EIRR&gt; 2"/>
      <sheetName val="EIRR&lt;2"/>
      <sheetName val="Cp&gt;10-Ln&lt;10"/>
      <sheetName val="Ln&lt;20"/>
      <sheetName val="PTDGAntoanGT"/>
      <sheetName val="Cau - Cong"/>
      <sheetName val="vt"/>
      <sheetName val="Xuly Data"/>
      <sheetName val="MTO REV.2(ARMOR)"/>
      <sheetName val="gvl"/>
      <sheetName val="nhan cong"/>
      <sheetName val="MTL$-INTER"/>
      <sheetName val="Worksheet in general"/>
      <sheetName val="Pretensioned"/>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D"/>
      <sheetName val="TN"/>
      <sheetName val="THN"/>
      <sheetName val="CAMAY"/>
      <sheetName val="VL"/>
      <sheetName val="NHANCONGduong"/>
      <sheetName val="Nhan cong cong"/>
      <sheetName val="VUA"/>
      <sheetName val="HSO"/>
      <sheetName val="Phatsinh"/>
      <sheetName val="KHTT"/>
      <sheetName val="00000000"/>
      <sheetName val="10000000"/>
      <sheetName val="20000000"/>
      <sheetName val="30000000"/>
      <sheetName val="XL4Poppy"/>
      <sheetName val="XL4Poppy (2)"/>
      <sheetName val="NHALCONGduong"/>
      <sheetName val="Congty"/>
      <sheetName val="VPPN"/>
      <sheetName val="XN74"/>
      <sheetName val="XN54"/>
      <sheetName val="XN33"/>
      <sheetName val="NK96"/>
      <sheetName val="XL4Test5"/>
      <sheetName val="Sheet1"/>
      <sheetName val="Sheet2"/>
      <sheetName val="Sheet3"/>
      <sheetName val="Nhan cong`#/.g"/>
      <sheetName val="N6"/>
      <sheetName val="PHU XUAN"/>
      <sheetName val="PHU XUAN (2)"/>
      <sheetName val="TRAN-TRUONGXUAN"/>
      <sheetName val="TRAN-TRUONGXUAN (2)"/>
      <sheetName val="QLO28"/>
      <sheetName val="tinhlo10"/>
      <sheetName val="HOA AN (2)"/>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CTN"/>
      <sheetName val="XXXXXXXX"/>
      <sheetName val="CHTT"/>
      <sheetName val="NLANCONGduong"/>
      <sheetName val="ဳ0000000"/>
      <sheetName val="VaoMavaKL"/>
      <sheetName val="VaoSL"/>
      <sheetName val="KQPTVL"/>
      <sheetName val="KQPTVLNgang"/>
      <sheetName val="DMCTDoiDonVi"/>
      <sheetName val="CMa"/>
      <sheetName val="NC"/>
      <sheetName val="MTC"/>
      <sheetName val="?0000000"/>
      <sheetName val="XL_x0014_Poppy"/>
      <sheetName val="Tra_bang"/>
      <sheetName val="DONGIA"/>
      <sheetName val="CHITIET"/>
      <sheetName val="GIAVL"/>
      <sheetName val="NHALCONGdu_x000f_ng"/>
      <sheetName val="Nha_x000e_ cong`#/.g"/>
      <sheetName val="DTCT"/>
      <sheetName val="XL4Poppy (2䀁"/>
      <sheetName val="DGduong"/>
      <sheetName val="PhatsiûÎ"/>
      <sheetName val="TT35"/>
      <sheetName val="TT"/>
      <sheetName val="THM"/>
      <sheetName val="THAT"/>
      <sheetName val="THTN"/>
      <sheetName val="THGC"/>
      <sheetName val="GCTL"/>
      <sheetName val="XL4Poppy (2?"/>
      <sheetName val="Tai khoan"/>
      <sheetName val="CTGS"/>
      <sheetName val="FHANCONGduong"/>
      <sheetName val="N`an cong cong"/>
      <sheetName val="dongia (2)"/>
      <sheetName val="LKVL-CK-HT-GD1"/>
      <sheetName val="giathanh1"/>
      <sheetName val="THPDMoi  (2)"/>
      <sheetName val="gtrinh"/>
      <sheetName val="phuluc1"/>
      <sheetName val="TONG HOP VL-NC"/>
      <sheetName val="lam-moi"/>
      <sheetName val="TONGKE3p "/>
      <sheetName val="TH VL, NC, DDHT Thanhphuoc"/>
      <sheetName val="#REF"/>
      <sheetName val="thao-go"/>
      <sheetName val="DON GIA"/>
      <sheetName val="TONGKE-HT"/>
      <sheetName val="DG"/>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Bang_tra"/>
      <sheetName val="²_x0000__x0000_t4"/>
      <sheetName val="gvl"/>
      <sheetName val="Chiet tinh dz35"/>
      <sheetName val="Nhan ckng cong"/>
      <sheetName val="10_x0010_00000"/>
      <sheetName val="XL4Pop0y (2)"/>
      <sheetName val="Nhan cong`_x0003_/.g"/>
      <sheetName val="Sh_x0003__x0000_t3"/>
      <sheetName val="NHANCONGduo.g"/>
      <sheetName val="Cp&gt;10-Ln&lt;10"/>
      <sheetName val="Ln&lt;20"/>
      <sheetName val="EIRR&gt;1&lt;1"/>
      <sheetName val="EIRR&gt; 2"/>
      <sheetName val="EIRR&lt;2"/>
      <sheetName val="tra_vat_lieu"/>
      <sheetName val="NHALCOJGduong"/>
      <sheetName val="TPAN-TRUONGXUAN"/>
      <sheetName val="S(eet12"/>
      <sheetName val="Dieuchinh"/>
      <sheetName val="TSCD"/>
      <sheetName val="HE SO"/>
      <sheetName val="MTO REV.2(ARMOR)"/>
      <sheetName val="Coc 32 m(Cho mo)"/>
      <sheetName val="Nhan cong`#_.g"/>
      <sheetName val="Nha_x000e_ cong`#_.g"/>
      <sheetName val="_0000000"/>
      <sheetName val="XL4Poppy (2_"/>
      <sheetName val="²"/>
      <sheetName val="Sh_x0003_"/>
      <sheetName val="NHALÃONGduong"/>
      <sheetName val="Óheet1"/>
      <sheetName val="CÈTT"/>
      <sheetName val="TRAN-TÒUONGXUAN"/>
      <sheetName val="XXHXXXXX"/>
      <sheetName val="V!oSL"/>
      <sheetName val="ÄMCTDoiDonVi"/>
      <sheetName val="vlieu"/>
      <sheetName val="Shegt6"/>
      <sheetName val="Shget7"/>
      <sheetName val="Sjeet8"/>
      <sheetName val="Sheeu15"/>
      <sheetName val="XXXYXXXX"/>
      <sheetName val="²??t4"/>
      <sheetName val="TRAN-TRUONG塅䕃⹌塅E(2)"/>
      <sheetName val="²_x0000__x0000_€t4"/>
      <sheetName val="chu chuong"/>
      <sheetName val="Chart1"/>
      <sheetName val="Sh_x0003_?t3"/>
      <sheetName val="Tra KS"/>
      <sheetName val="Nhan_cong_cong"/>
      <sheetName val="XL4Poppy_(2)"/>
      <sheetName val="Nhan_cong`#/_g"/>
      <sheetName val="PHU_XUAN"/>
      <sheetName val="PHU_XUAN_(2)"/>
      <sheetName val="TRAN-TRUONGXUAN_(2)"/>
      <sheetName val="HOA_AN_(2)"/>
      <sheetName val="XL4Poppy_(2䀁"/>
      <sheetName val="XLPoppy"/>
      <sheetName val="N`an_cong_cong"/>
      <sheetName val="NHALCONGdung"/>
      <sheetName val="Nha_cong`#/_g"/>
      <sheetName val="XL4Test5S"/>
      <sheetName val="MTL$-INTER"/>
      <sheetName val="Overview"/>
      <sheetName val="TRAN-TRUONG????E(2)"/>
      <sheetName val="Nhan cong`_x0003__.g"/>
      <sheetName val="²__t4"/>
      <sheetName val="Sh_x0003__t3"/>
      <sheetName val="uniBase"/>
      <sheetName val="vniBase"/>
      <sheetName val="abcBase"/>
      <sheetName val="KQPTRLNgang"/>
      <sheetName val="DTCP"/>
      <sheetName val="CLa"/>
      <sheetName val="tra-vat-lieu"/>
      <sheetName val="N`an cgng cong"/>
      <sheetName val="²??€t4"/>
      <sheetName val="Nhan_cong`#__g"/>
      <sheetName val="Nha_cong`#__g"/>
      <sheetName val="XL4Po`py (2䀁"/>
      <sheetName val="²__€t4"/>
      <sheetName val="2000_x0010_000"/>
      <sheetName val="Chi phi khac 4.3KH-CP"/>
      <sheetName val="Nhatkychung"/>
      <sheetName val="Nhatkychung - cu"/>
      <sheetName val="DT32"/>
      <sheetName val="HL4Poppy"/>
      <sheetName val="SUMMARY"/>
      <sheetName val="THPD ±µ_x0008_&quot;_x0000__x0000__x0000_"/>
      <sheetName val="nhan cong"/>
      <sheetName val="Truot_nen"/>
      <sheetName val="Luong+may"/>
      <sheetName val="THPD ±µ_x0008_&quot;???"/>
      <sheetName val="chitimc"/>
      <sheetName val="cvc"/>
      <sheetName val="XL4Poppy_(2?"/>
      <sheetName val="M_x0014_C"/>
      <sheetName val="Sheet!3"/>
      <sheetName val="NEW-PANEL"/>
      <sheetName val="_x0000__x0000__x0000__x0000__x0000__x0000__x0000__x0000_"/>
      <sheetName val="_x0000__x0000__x0000__x0000__x0000__x0000__x0000__x0000_ (2)"/>
      <sheetName val="_x0000__x0000__x0000__x0000__x0000__x0000__x0000__x0000_ (2?"/>
      <sheetName val="TRAN-TRUONG____E(2)"/>
      <sheetName val="Chiet_tinh_dz35"/>
      <sheetName val="????????"/>
      <sheetName val="???????? (2)"/>
      <sheetName val="???????? (2?"/>
      <sheetName val="DAMNEN KHONG HC"/>
      <sheetName val="DAM NEN HC"/>
      <sheetName val="FA-LISTING"/>
      <sheetName val="XL4Po`py (2?"/>
      <sheetName val="_x0000__x0010_*_x0000__x0000__x0000_'"/>
      <sheetName val="T_NG HOP VL-NC TT"/>
      <sheetName val="NHALCO_x000e_Gduong"/>
      <sheetName val="tuong"/>
      <sheetName val="QMCT"/>
      <sheetName val="XXX೼_x0000_XXX"/>
      <sheetName val="@SO"/>
      <sheetName val="XN'4"/>
      <sheetName val="Input"/>
      <sheetName val="Phatsi??"/>
      <sheetName val="Phatsi��"/>
      <sheetName val="�_x0000__x0000_�t4"/>
      <sheetName val="�??�t4"/>
      <sheetName val="�__�t4"/>
      <sheetName val="chiet tinh"/>
      <sheetName val="2      0"/>
      <sheetName val="Quan Ly Ban Ve TKTC"/>
      <sheetName val="CODE"/>
      <sheetName val="CPTNo"/>
      <sheetName val="BXLDL"/>
      <sheetName val="?_x0010_*???'"/>
      <sheetName val="XXX೼?XXX"/>
      <sheetName val="JD"/>
      <sheetName val="XL4Poppy_(2_"/>
      <sheetName val="THPD ±µ_x0008_&quot;___"/>
      <sheetName val="TTDN"/>
      <sheetName val="XL4Po`py (2_"/>
      <sheetName val="KKKKKKKK"/>
      <sheetName val="CHT_x0014_"/>
      <sheetName val="luong06"/>
      <sheetName val="XXX೼"/>
      <sheetName val="Phatsi__"/>
      <sheetName val="KKKKKKKK (2)"/>
      <sheetName val="KKKKKKKK (2?"/>
      <sheetName val="XL_x005f_x0014_Poppy"/>
      <sheetName val="NHALCONGdu_x005f_x000f_ng"/>
      <sheetName val="Nha_x005f_x000e_ cong`#_.g"/>
      <sheetName val="Parem"/>
      <sheetName val="S`eet13"/>
      <sheetName val="Pricing Notes"/>
      <sheetName val="MTO REV.0"/>
      <sheetName val="KKKKKKKK (2_"/>
      <sheetName val="_x0000__x0000__x0000__x0000__x0000__x0000__x0000__x0000_ (2_"/>
      <sheetName val="_x0000__x0000__x0000__x0000__x0000__x0000__x0000__x0000__(2)"/>
      <sheetName val="O-B"/>
      <sheetName val="S-B"/>
      <sheetName val="V-B"/>
      <sheetName val="²_x005f_x0000__x005f_x0000_t4"/>
      <sheetName val="bang tien luong"/>
      <sheetName val="________BLDG"/>
      <sheetName val="10_x005f_x0010_00000"/>
      <sheetName val="Nhan cong`_x005f_x0003__.g"/>
      <sheetName val="Sh_x005f_x0003__x005f_x0000_t3"/>
      <sheetName val="Sh_x005f_x0003__t3"/>
      <sheetName val="Sh_x005f_x0003_"/>
      <sheetName val="2000_x005f_x0010_000"/>
      <sheetName val="²_x005f_x0000__x005f_x0000_€t4"/>
      <sheetName val="M_x005f_x0014_C"/>
      <sheetName val="�_x005f_x0000__x005f_x0000_�t4"/>
      <sheetName val="Nha_x005f_x000e_ cong`#/.g"/>
      <sheetName val="Nhan cong`_x005f_x0003_/.g"/>
      <sheetName val="Sh_x005f_x0003_?t3"/>
      <sheetName val="PCDH-KMV"/>
      <sheetName val="T.Tinh"/>
      <sheetName val="________"/>
      <sheetName val="________ (2)"/>
      <sheetName val="________ (2_"/>
      <sheetName val="_x0004__x0000_"/>
      <sheetName val="????t4"/>
      <sheetName val="?"/>
      <sheetName val="X2.xls_x0002__x0000__x0000_ND_x0002_"/>
      <sheetName val="XL_x005f_x005f_x005f_x0014_Poppy"/>
      <sheetName val="NHALCONGdu_x005f_x005f_x005f_x000f_ng"/>
      <sheetName val="Nha_x005f_x005f_x005f_x000e_ cong`#_.g"/>
      <sheetName val="10_x005f_x005f_x005f_x0010_00000"/>
      <sheetName val="Nhan cong`_x005f_x005f_x005f_x0003__.g"/>
      <sheetName val="²_x005f_x005f_x005f_x0000__x005f_x005f_x005f_x0000_t4"/>
      <sheetName val="Sh_x005f_x005f_x005f_x0003__x005f_x005f_x005f_x0000_t3"/>
      <sheetName val="Sh_x005f_x005f_x005f_x0003__t3"/>
      <sheetName val="Sh_x005f_x005f_x005f_x0003_"/>
      <sheetName val="2000_x005f_x005f_x005f_x0010_000"/>
      <sheetName val="²_x005f_x005f_x005f_x0000__x005f_x005f_x005f_x0000_€t4"/>
      <sheetName val="M_x005f_x005f_x005f_x0014_C"/>
      <sheetName val="�_x005f_x005f_x005f_x0000__x005f_x005f_x005f_x0000_�t4"/>
      <sheetName val="XL_x005f_x005f_x005f_x005f_x005f_x005f_x005f_x0014_Popp"/>
      <sheetName val="NHALCONGdu_x005f_x005f_x005f_x005f_x005f_x005f_x0"/>
      <sheetName val="Nha_x005f_x005f_x005f_x005f_x005f_x005f_x005f_x000e_ co"/>
      <sheetName val="10_x005f_x005f_x005f_x005f_x005f_x005f_x005f_x0010_0000"/>
      <sheetName val="Nhan cong`_x005f_x005f_x005f_x005f_x005f_x005f_x0"/>
      <sheetName val="²_x005f_x005f_x005f_x005f_x005f_x005f_x005f_x0000__x005"/>
      <sheetName val="Sh_x005f_x005f_x005f_x005f_x005f_x005f_x005f_x0003__x00"/>
      <sheetName val="Sh_x005f_x005f_x005f_x005f_x005f_x005f_x005f_x0003__t3"/>
      <sheetName val="Sh_x005f_x005f_x005f_x005f_x005f_x005f_x005f_x0003_"/>
      <sheetName val="2000_x005f_x005f_x005f_x005f_x005f_x005f_x005f_x0010_00"/>
      <sheetName val="M_x005f_x005f_x005f_x005f_x005f_x005f_x005f_x0014_C"/>
      <sheetName val="�_x005f_x005f_x005f_x005f_x005f_x005f_x005f_x0000__x005"/>
      <sheetName val="DOJGIA"/>
      <sheetName val="__x0010______"/>
      <sheetName val="____t4"/>
      <sheetName val="_"/>
      <sheetName val="Cp_10_Ln_10"/>
      <sheetName val="Ln_20"/>
      <sheetName val="EIRR_1_1"/>
      <sheetName val="EIRR_ 2"/>
      <sheetName val="EIRR_2"/>
      <sheetName val="GTTBA"/>
      <sheetName val="???????? (2_"/>
      <sheetName val="????????_(2)"/>
      <sheetName val="Shemt10"/>
      <sheetName val="Tri_bang"/>
      <sheetName val="CT_x0002__x0000_"/>
      <sheetName val="XXX೼_XXX"/>
      <sheetName val="_x0000__x0000__x0000__x0000__x0000__x0000__x0000__x0000__(2?"/>
      <sheetName val="TD"/>
      <sheetName val="Lç khoan LK1"/>
      <sheetName val="LME"/>
      <sheetName val="Aux"/>
      <sheetName val="Detailed"/>
      <sheetName val="[DT32.xls]Nhan cong`#/.g"/>
      <sheetName val="[DT32.xls]Nha_x000e_ cong`#/.g"/>
      <sheetName val="[DT32.xls]Nhan cong`_x0003_/.g"/>
      <sheetName val="[DT32.xls]Nhan_cong`#/_g"/>
      <sheetName val="[DT32.xls]Nha_cong`#/_g"/>
      <sheetName val="[DT32.xls]Nha_x005f_x000e_ cong`#/.g"/>
      <sheetName val="[DT32.xls]Nhan cong`_x005f_x0003_/.g"/>
      <sheetName val="25D(1-10)"/>
      <sheetName val="BO 09"/>
      <sheetName val="[DT32.xls]Nha_x005f_x005f_x005f_x000e_ cong"/>
      <sheetName val="Sh_x005f_x005f_x005f_x0003_?t3"/>
      <sheetName val="dtxl"/>
      <sheetName val="XL_x005f_x005f_x005f_x005f_x005f_x005f_x005f_x005f_x005"/>
      <sheetName val="Sh_x005f_x005f_x005f_x005f_x005f_x005f_x005f_x005f_x005"/>
      <sheetName val="Nha_x005f_x005f_x005f_x005f_x005f_x005f_x005f_x005f_x00"/>
      <sheetName val="IBASE"/>
      <sheetName val="Sh_x005f_x005f_x005f_x005f_x005f_x005f_x005f_x0003_?t3"/>
      <sheetName val="[DT32.xls][DT32.xls]Nhan cong`#"/>
      <sheetName val="[DT32.xls][DT32.xls]Nha_x000e_ cong`#"/>
      <sheetName val="[DT32.xls][DT32.xls]Nhan cong`_x0003_"/>
      <sheetName val="[DT32.xls][DT32.xls]Nhan_cong`#"/>
      <sheetName val="[DT32.xls][DT32.xls][DT32.xls]N"/>
      <sheetName val="[DT32.xls][DT32.xls]Nha_x005f_x000e_ "/>
      <sheetName val="[DT32.xls][DT32.xls]Nhan cong`_"/>
      <sheetName val="Nhan_cong_cong1"/>
      <sheetName val="XL4Poppy_(2)1"/>
      <sheetName val="Nhan_cong`#/_g1"/>
      <sheetName val="PHU_XUAN1"/>
      <sheetName val="PHU_XUAN_(2)1"/>
      <sheetName val="TRAN-TRUONGXUAN_(2)1"/>
      <sheetName val="HOA_AN_(2)1"/>
      <sheetName val="XL4Poppy_(2䀁1"/>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N`an_cong_cong1"/>
      <sheetName val="Tai_khoan"/>
      <sheetName val="MTO_REV_2(ARMOR)"/>
      <sheetName val="HE_SO"/>
      <sheetName val="Sht3"/>
      <sheetName val="Nhan_ckng_cong"/>
      <sheetName val="1000000"/>
      <sheetName val="XL4Pop0y_(2)"/>
      <sheetName val="Nhan_cong`/_g"/>
      <sheetName val="Nhan_cong`#__g1"/>
      <sheetName val="EIRR&gt;_2"/>
      <sheetName val="NHANCONGduo_g"/>
      <sheetName val="2000000"/>
      <sheetName val="Sh?t3"/>
      <sheetName val="Sh"/>
      <sheetName val="Coc_32_m(Cho_mo)"/>
      <sheetName val="Nhan_cong`__g"/>
      <sheetName val="Tra_KS"/>
      <sheetName val="Sh_t3"/>
      <sheetName val="N`an_cgng_cong"/>
      <sheetName val="KLHT"/>
      <sheetName val="[DT32.xls][DT32.xls]Nha_cong`#/"/>
      <sheetName val="?__?t4"/>
      <sheetName val="THKP"/>
      <sheetName val="_x005f_x0000__x005f_x0000__x005f_x0000__x005f_x0000__x0"/>
      <sheetName val="Gia vat tu"/>
      <sheetName val="Du toan"/>
      <sheetName val="Quantity"/>
      <sheetName val="Keothep"/>
      <sheetName val="X2.xls_x0002_"/>
      <sheetName val="_________(2)"/>
      <sheetName val="_x0000__x0000__x0000__x0000__x0000__x0000__x0000__x0000__(2_"/>
      <sheetName val="KKKKKKKK_(2)"/>
      <sheetName val="????????_(2?"/>
      <sheetName val="ĐM-KHAC"/>
      <sheetName val="12-XLT11"/>
      <sheetName val="12.2-TBT11"/>
      <sheetName val="8.2-TBT10"/>
      <sheetName val="14.1-TBD12"/>
      <sheetName val="6.1-TBD10"/>
      <sheetName val="10.1-TBD11"/>
      <sheetName val="THPD ±µ_x0008_&quo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sheetData sheetId="65" refreshError="1"/>
      <sheetData sheetId="66" refreshError="1"/>
      <sheetData sheetId="67" refreshError="1"/>
      <sheetData sheetId="68" refreshError="1"/>
      <sheetData sheetId="69"/>
      <sheetData sheetId="70" refreshError="1"/>
      <sheetData sheetId="71" refreshError="1"/>
      <sheetData sheetId="72"/>
      <sheetData sheetId="73" refreshError="1"/>
      <sheetData sheetId="74"/>
      <sheetData sheetId="75" refreshError="1"/>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 sheetId="121"/>
      <sheetData sheetId="122"/>
      <sheetData sheetId="123"/>
      <sheetData sheetId="124"/>
      <sheetData sheetId="125" refreshError="1"/>
      <sheetData sheetId="126" refreshError="1"/>
      <sheetData sheetId="127" refreshError="1"/>
      <sheetData sheetId="128" refreshError="1"/>
      <sheetData sheetId="129" refreshError="1"/>
      <sheetData sheetId="130" refreshError="1"/>
      <sheetData sheetId="131"/>
      <sheetData sheetId="132"/>
      <sheetData sheetId="133"/>
      <sheetData sheetId="134" refreshError="1"/>
      <sheetData sheetId="135" refreshError="1"/>
      <sheetData sheetId="136" refreshError="1"/>
      <sheetData sheetId="137" refreshError="1"/>
      <sheetData sheetId="138" refreshError="1"/>
      <sheetData sheetId="139"/>
      <sheetData sheetId="140" refreshError="1"/>
      <sheetData sheetId="141" refreshError="1"/>
      <sheetData sheetId="142" refreshError="1"/>
      <sheetData sheetId="143" refreshError="1"/>
      <sheetData sheetId="144" refreshError="1"/>
      <sheetData sheetId="145"/>
      <sheetData sheetId="146"/>
      <sheetData sheetId="147"/>
      <sheetData sheetId="148"/>
      <sheetData sheetId="149"/>
      <sheetData sheetId="150"/>
      <sheetData sheetId="151"/>
      <sheetData sheetId="152" refreshError="1"/>
      <sheetData sheetId="153"/>
      <sheetData sheetId="154"/>
      <sheetData sheetId="155"/>
      <sheetData sheetId="156"/>
      <sheetData sheetId="157"/>
      <sheetData sheetId="158" refreshError="1"/>
      <sheetData sheetId="159" refreshError="1"/>
      <sheetData sheetId="160"/>
      <sheetData sheetId="161"/>
      <sheetData sheetId="162" refreshError="1"/>
      <sheetData sheetId="163"/>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sheetData sheetId="178" refreshError="1"/>
      <sheetData sheetId="179" refreshError="1"/>
      <sheetData sheetId="180" refreshError="1"/>
      <sheetData sheetId="181" refreshError="1"/>
      <sheetData sheetId="182" refreshError="1"/>
      <sheetData sheetId="183" refreshError="1"/>
      <sheetData sheetId="184"/>
      <sheetData sheetId="185"/>
      <sheetData sheetId="186"/>
      <sheetData sheetId="187"/>
      <sheetData sheetId="188" refreshError="1"/>
      <sheetData sheetId="189"/>
      <sheetData sheetId="190" refreshError="1"/>
      <sheetData sheetId="191" refreshError="1"/>
      <sheetData sheetId="192"/>
      <sheetData sheetId="193" refreshError="1"/>
      <sheetData sheetId="194" refreshError="1"/>
      <sheetData sheetId="195" refreshError="1"/>
      <sheetData sheetId="196" refreshError="1"/>
      <sheetData sheetId="197"/>
      <sheetData sheetId="198" refreshError="1"/>
      <sheetData sheetId="199"/>
      <sheetData sheetId="200" refreshError="1"/>
      <sheetData sheetId="201" refreshError="1"/>
      <sheetData sheetId="202"/>
      <sheetData sheetId="203" refreshError="1"/>
      <sheetData sheetId="204" refreshError="1"/>
      <sheetData sheetId="205" refreshError="1"/>
      <sheetData sheetId="206"/>
      <sheetData sheetId="207"/>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sheetData sheetId="229" refreshError="1"/>
      <sheetData sheetId="230" refreshError="1"/>
      <sheetData sheetId="231" refreshError="1"/>
      <sheetData sheetId="232" refreshError="1"/>
      <sheetData sheetId="233"/>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sheetData sheetId="246"/>
      <sheetData sheetId="247" refreshError="1"/>
      <sheetData sheetId="248" refreshError="1"/>
      <sheetData sheetId="249" refreshError="1"/>
      <sheetData sheetId="250" refreshError="1"/>
      <sheetData sheetId="251" refreshError="1"/>
      <sheetData sheetId="252"/>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sheetData sheetId="346" refreshError="1"/>
      <sheetData sheetId="347"/>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sheetData sheetId="361" refreshError="1"/>
      <sheetData sheetId="362"/>
      <sheetData sheetId="363" refreshError="1"/>
      <sheetData sheetId="364"/>
      <sheetData sheetId="365" refreshError="1"/>
      <sheetData sheetId="366" refreshError="1"/>
      <sheetData sheetId="367" refreshError="1"/>
      <sheetData sheetId="368" refreshError="1"/>
      <sheetData sheetId="369" refreshError="1"/>
      <sheetData sheetId="370" refreshError="1"/>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refreshError="1"/>
      <sheetData sheetId="411"/>
      <sheetData sheetId="412" refreshError="1"/>
      <sheetData sheetId="413" refreshError="1"/>
      <sheetData sheetId="414" refreshError="1"/>
      <sheetData sheetId="415"/>
      <sheetData sheetId="416" refreshError="1"/>
      <sheetData sheetId="417"/>
      <sheetData sheetId="418" refreshError="1"/>
      <sheetData sheetId="419"/>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an cong"/>
      <sheetName val="phu cap"/>
      <sheetName val="vlminh hoa"/>
      <sheetName val="DG "/>
      <sheetName val="NLV"/>
      <sheetName val="Ncong nhan"/>
      <sheetName val="Ha tang"/>
      <sheetName val="Bangthkp"/>
      <sheetName val="THKP"/>
      <sheetName val="Congty"/>
      <sheetName val="VPPN"/>
      <sheetName val="XN74"/>
      <sheetName val="XN54"/>
      <sheetName val="XN33"/>
      <sheetName val="NK96"/>
      <sheetName val="XL4Test5"/>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XL4Poppy"/>
      <sheetName val="DTDD"/>
      <sheetName val="DTCD"/>
      <sheetName val="DTDD2003"/>
      <sheetName val="Vayvon"/>
      <sheetName val="Tdien"/>
      <sheetName val="DTSON ADB3-N2"/>
      <sheetName val="BangketienvayNHS"/>
      <sheetName val="XXXXXXXX"/>
      <sheetName val="tong hop"/>
      <sheetName val="phan tich DG"/>
      <sheetName val="gia vat lieu"/>
      <sheetName val="gia xe may"/>
      <sheetName val="gia nhan cong"/>
      <sheetName val="tuong"/>
      <sheetName val="Lop 6 lan 1"/>
      <sheetName val="lop1 lan2"/>
      <sheetName val="lop2 lan2 "/>
      <sheetName val="lop3 lan2 "/>
      <sheetName val="lop4 lan2 "/>
      <sheetName val="lop5 lan2 "/>
      <sheetName val="lop6 lan2 "/>
      <sheetName val="lop7 lan2 "/>
      <sheetName val="lop8 lan2 "/>
      <sheetName val="lop9 lan2"/>
      <sheetName val="lop10 lan2 "/>
      <sheetName val="general"/>
      <sheetName val="Main Road"/>
      <sheetName val="Tan an(8)"/>
      <sheetName val="QK(DP1) (7)"/>
      <sheetName val="cat®o luong(DP1) (6)"/>
      <sheetName val="cat tam quang(DP1) (5)"/>
      <sheetName val="cat Na dan(DP1) (4)"/>
      <sheetName val="cat Na dan(DP1) (2)"/>
      <sheetName val="catdo luong(496)"/>
      <sheetName val="catNam Dan (DELTA) (3)"/>
      <sheetName val="cat hoa binh (DP2) (2)"/>
      <sheetName val="cat hoa binh (DP1)"/>
      <sheetName val="cat song dinh (4)"/>
      <sheetName val="C47-456"/>
      <sheetName val="C46"/>
      <sheetName val="C47-PII"/>
      <sheetName val="Nconõþnhan"/>
      <sheetName val="2J.01"/>
      <sheetName val="2J.02"/>
      <sheetName val="2J.03"/>
      <sheetName val="2J.04"/>
      <sheetName val="2J.05"/>
      <sheetName val="2J.06"/>
      <sheetName val="2J.07"/>
      <sheetName val="2J.10"/>
      <sheetName val="2J.11"/>
      <sheetName val="2J.12"/>
      <sheetName val="2J.13"/>
      <sheetName val="muc.luc"/>
      <sheetName val="123"/>
      <sheetName val="00000000"/>
      <sheetName val="KL_Dat-Da"/>
      <sheetName val="N1"/>
      <sheetName val="Km0_Km8"/>
      <sheetName val="Km27_Km40+390"/>
      <sheetName val="Km8_Km17"/>
      <sheetName val="Tackcoat"/>
      <sheetName val="Primecoat"/>
      <sheetName val="Km17_Km27"/>
      <sheetName val="1"/>
      <sheetName val="2"/>
      <sheetName val="1-11"/>
      <sheetName val="2-11"/>
      <sheetName val="1-12"/>
      <sheetName val="1-1"/>
      <sheetName val="2-12"/>
      <sheetName val="2-1"/>
      <sheetName val="1-2"/>
      <sheetName val="2-2"/>
      <sheetName val="1-3"/>
      <sheetName val="8thangdaunam"/>
      <sheetName val="KDT6"/>
      <sheetName val="KDT7"/>
      <sheetName val="KDT8"/>
      <sheetName val="KDT9"/>
      <sheetName val="KDT10"/>
      <sheetName val="TH"/>
      <sheetName val="XLT7"/>
      <sheetName val="XL8"/>
      <sheetName val="XLT9"/>
      <sheetName val="XLT6"/>
      <sheetName val="B-n (2)"/>
      <sheetName val="B-n"/>
      <sheetName val="B-ky2"/>
      <sheetName val="TH-t toan"/>
      <sheetName val="T-toan"/>
      <sheetName val="B-ky"/>
      <sheetName val="bia"/>
      <sheetName val="th-dn"/>
      <sheetName val="XD"/>
      <sheetName val="dien"/>
      <sheetName val="nuoc"/>
      <sheetName val="Tbi"/>
      <sheetName val="Ctiet-XD"/>
      <sheetName val="Ctiet-dien"/>
      <sheetName val="Ctiet-nuoc"/>
      <sheetName val="Vtu-XD"/>
      <sheetName val="Vtu-dien"/>
      <sheetName val="Vtu-nuoc"/>
      <sheetName val="Tro giup"/>
      <sheetName val="vlmifh hoa"/>
      <sheetName val="catNam Daf (DELTA) (3)"/>
      <sheetName val="Sheet0"/>
      <sheetName val="dtxl"/>
      <sheetName val="chi tieu HV"/>
      <sheetName val="sx-tt-tk"/>
      <sheetName val="tsach &amp; thu hoi"/>
      <sheetName val="KK than ton   (2)"/>
      <sheetName val="KK than ton   (3)"/>
      <sheetName val="TT cac ho"/>
      <sheetName val="TT trong nganh"/>
      <sheetName val="chi tiet KHM"/>
      <sheetName val="Pham cap"/>
      <sheetName val="DT than"/>
      <sheetName val="Doanh thu"/>
      <sheetName val="gia tri SX"/>
      <sheetName val="Maumoi"/>
      <sheetName val="So Cong nghiep"/>
      <sheetName val="Bia BC"/>
      <sheetName val="TH thanton"/>
      <sheetName val="Dat da thai"/>
      <sheetName val="XNGB-BMD2004"/>
      <sheetName val="GTSX (TT)"/>
      <sheetName val="XNGBQI"/>
      <sheetName val="XNGBQI (2)"/>
      <sheetName val="XNGBQI-04 (2)"/>
      <sheetName val="XNGBQII-04 (2)"/>
      <sheetName val="XNGBQII-04 (3)"/>
      <sheetName val="XNGBQIII-04 (2)"/>
      <sheetName val="XNGBQIII-04 (3)"/>
      <sheetName val="XNGBQIV-04 (2)"/>
      <sheetName val="XNGBQIV-04 (3)"/>
      <sheetName val="XNGBQI-05 (2)"/>
      <sheetName val="XNGBQI-05 (3)"/>
      <sheetName val="XNGBQII-05 (2)"/>
      <sheetName val="XNGBQII-05 (3)"/>
      <sheetName val="XNGBQIII-05"/>
      <sheetName val="XNGBQIII-05 (02)"/>
      <sheetName val="Gia ban NK bq"/>
      <sheetName val="Sheet19"/>
      <sheetName val="Sheet20"/>
      <sheetName val="Sheet21"/>
      <sheetName val="Sheet22"/>
      <sheetName val="Sheet23"/>
      <sheetName val="Sheet24"/>
      <sheetName val="Sheet25"/>
      <sheetName val="Sheet26"/>
      <sheetName val="Sheet27"/>
      <sheetName val="Sheet28"/>
      <sheetName val="Sheet29"/>
      <sheetName val="Sheet30"/>
      <sheetName val="000000000000"/>
      <sheetName val="100000000000"/>
      <sheetName val="200000000000"/>
      <sheetName val="00000001"/>
      <sheetName val="XNGBQII-05"/>
      <sheetName val="XNGBQII-05 (02)"/>
      <sheetName val="Shdet3"/>
      <sheetName val="g)a vat lieu"/>
      <sheetName val="gia nhan cmng"/>
      <sheetName val="!-3"/>
      <sheetName val="BANGTRA"/>
      <sheetName val="QK(@P1) (7)"/>
      <sheetName val="gvl"/>
      <sheetName val="Chart1"/>
      <sheetName val="T2"/>
      <sheetName val="T3"/>
      <sheetName val="T4"/>
      <sheetName val="T5"/>
      <sheetName val="THop"/>
      <sheetName val="THKD"/>
      <sheetName val="10000000"/>
      <sheetName val="20000000"/>
      <sheetName val="30000000"/>
      <sheetName val="40000000"/>
      <sheetName val="TT 9T - 2003"/>
      <sheetName val="TT QIII-2003"/>
      <sheetName val="TT QII-2003"/>
      <sheetName val="TT QI-2003"/>
      <sheetName val="Cheet14"/>
      <sheetName val="khi tiet KHM"/>
      <sheetName val="DP than"/>
      <sheetName val="Maueoi"/>
      <sheetName val="TH thantkn"/>
      <sheetName val="XNE@QII-05 (3)"/>
      <sheetName val="sx-tt)tk"/>
      <sheetName val="LLV"/>
      <sheetName val="BiaNgoai"/>
      <sheetName val="BiaTrong"/>
      <sheetName val="PTVT"/>
      <sheetName val="THVT"/>
      <sheetName val="CVC"/>
      <sheetName val="CVCM"/>
      <sheetName val="BG"/>
      <sheetName val="DToan"/>
      <sheetName val="PHUTRO500"/>
      <sheetName val="nc"/>
      <sheetName val="vlieu"/>
      <sheetName val="DTCT"/>
      <sheetName val="rotoduc"/>
      <sheetName val="Truc"/>
      <sheetName val="roto truc"/>
      <sheetName val="stato"/>
      <sheetName val="Day dt"/>
      <sheetName val="statoday"/>
      <sheetName val="stato tam say"/>
      <sheetName val="Than"/>
      <sheetName val="Stato ep"/>
      <sheetName val="Canh gio"/>
      <sheetName val="Napgio"/>
      <sheetName val="Nap-Hopcuc"/>
      <sheetName val="laprap"/>
      <sheetName val="Cocau"/>
      <sheetName val="Ss Z- GB"/>
      <sheetName val="tonghop"/>
      <sheetName val="Sheet18"/>
      <sheetName val="THKL"/>
      <sheetName val="CLVL"/>
      <sheetName val="CLVT Mong"/>
      <sheetName val="PTVT Mong"/>
      <sheetName val="DG Mong"/>
      <sheetName val="CLVT Than"/>
      <sheetName val="PTVT Than"/>
      <sheetName val="DG Than"/>
      <sheetName val="Det1-3"/>
      <sheetName val="T-H"/>
      <sheetName val="Com29-04Gh"/>
      <sheetName val="Com27-04NThu"/>
      <sheetName val="TH8-5"/>
      <sheetName val="KL Nthu ngay 8-5"/>
      <sheetName val="Com21-04"/>
      <sheetName val="115BC03"/>
      <sheetName val="112BC02"/>
      <sheetName val="114BC02"/>
      <sheetName val="113BC03"/>
      <sheetName val="113BC02"/>
      <sheetName val="116BC02"/>
      <sheetName val="116BC04"/>
      <sheetName val="114BC04"/>
      <sheetName val="112BC04"/>
      <sheetName val="111AC01"/>
      <sheetName val="111-BC02"/>
      <sheetName val="115BC02"/>
      <sheetName val="116BC01"/>
      <sheetName val="GH116BC04(13-4)"/>
      <sheetName val="GH113BC03(13-4)"/>
      <sheetName val="GH112BC02(13-4)"/>
      <sheetName val="Com1-3"/>
      <sheetName val="Com26-3"/>
      <sheetName val="Det26-3"/>
      <sheetName val="Com1-4"/>
      <sheetName val="Det1-4"/>
      <sheetName val="50000000"/>
      <sheetName val="F1"/>
      <sheetName val="Breakdown bill"/>
      <sheetName val="Breakdown 2"/>
      <sheetName val="Sheut26"/>
      <sheetName val="thdt"/>
      <sheetName val="ptvl0-1"/>
      <sheetName val="0-1"/>
      <sheetName val="ptvl4-5"/>
      <sheetName val="4-5"/>
      <sheetName val="ptvl3-4"/>
      <sheetName val="3-4"/>
      <sheetName val="ptvl2-3"/>
      <sheetName val="2-3"/>
      <sheetName val="vlcong"/>
      <sheetName val="ptvl1-2"/>
      <sheetName val="Cofgty"/>
      <sheetName val="MTL(AG)"/>
      <sheetName val="BOQ-1"/>
      <sheetName val="XJ54"/>
      <sheetName val="MTO REV.2(ARMOR)"/>
      <sheetName val="CD2000"/>
      <sheetName val="TH1"/>
      <sheetName val="TH2"/>
      <sheetName val="TH3"/>
      <sheetName val="TH4"/>
      <sheetName val="TH5"/>
      <sheetName val="TH6"/>
      <sheetName val="TH7"/>
      <sheetName val="TH8"/>
      <sheetName val="TH9"/>
      <sheetName val="TH10"/>
      <sheetName val="TH11"/>
      <sheetName val="TH12"/>
      <sheetName val="GIAVLIEU"/>
      <sheetName val="DS-Thuong 6T dau"/>
      <sheetName val="t.so"/>
      <sheetName val="[PHUTRO500.xlsѝGia ban NK bq"/>
      <sheetName val="KLHT"/>
      <sheetName val="Girder"/>
      <sheetName val="000000_x0010_0"/>
      <sheetName val="PhongBan"/>
      <sheetName val="KJ 2002"/>
      <sheetName val="BangketienvcyNHS"/>
      <sheetName val="khluong"/>
      <sheetName val="COAT&amp;WRAP-QIOT-#3"/>
      <sheetName val="PNT-QUOT-#3"/>
      <sheetName val="ESTI."/>
      <sheetName val="DI-ESTI"/>
      <sheetName val="IBASE"/>
      <sheetName val="lt-tl"/>
      <sheetName val="px3-tl"/>
      <sheetName val="px1-tl"/>
      <sheetName val="vp-tl"/>
      <sheetName val="px2,tb-tl"/>
      <sheetName val="th-qt"/>
      <sheetName val="bqt"/>
      <sheetName val="tl-khovt"/>
      <sheetName val="dtkhovt"/>
      <sheetName val="Sheet17"/>
      <sheetName val="Wall"/>
      <sheetName val="Dieuchinh"/>
      <sheetName val="DU_LIEU"/>
      <sheetName val="canh"/>
      <sheetName val="CCDUCU"/>
      <sheetName val="TONGHOP KH"/>
      <sheetName val="PBOKHAUHAO"/>
      <sheetName val="cat Na dan(DP1)²_x0000__x0000_"/>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refreshError="1"/>
      <sheetData sheetId="194" refreshError="1"/>
      <sheetData sheetId="195" refreshError="1"/>
      <sheetData sheetId="196"/>
      <sheetData sheetId="197"/>
      <sheetData sheetId="198"/>
      <sheetData sheetId="199" refreshError="1"/>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sheetData sheetId="214"/>
      <sheetData sheetId="215"/>
      <sheetData sheetId="216"/>
      <sheetData sheetId="217" refreshError="1"/>
      <sheetData sheetId="218" refreshError="1"/>
      <sheetData sheetId="219" refreshError="1"/>
      <sheetData sheetId="220" refreshError="1"/>
      <sheetData sheetId="221" refreshError="1"/>
      <sheetData sheetId="222" refreshError="1"/>
      <sheetData sheetId="223"/>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sheetData sheetId="310" refreshError="1"/>
      <sheetData sheetId="31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sheetData sheetId="332"/>
      <sheetData sheetId="333"/>
      <sheetData sheetId="334"/>
      <sheetData sheetId="335"/>
      <sheetData sheetId="336"/>
      <sheetData sheetId="337" refreshError="1"/>
      <sheetData sheetId="338"/>
      <sheetData sheetId="339"/>
      <sheetData sheetId="340"/>
      <sheetData sheetId="341"/>
      <sheetData sheetId="342"/>
      <sheetData sheetId="343"/>
      <sheetData sheetId="344"/>
      <sheetData sheetId="345" refreshError="1"/>
      <sheetData sheetId="346"/>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hop"/>
      <sheetName val="thso sanh"/>
      <sheetName val="dutoan"/>
      <sheetName val="dtk490-491(PAI)"/>
      <sheetName val="dtk490-491(PAII)"/>
      <sheetName val="tuong"/>
      <sheetName val="DG "/>
      <sheetName val="denbu"/>
      <sheetName val="Sheet2"/>
      <sheetName val="Sheet1"/>
      <sheetName val="tong hop"/>
      <sheetName val="phan tich DG"/>
      <sheetName val="gia vat lieu"/>
      <sheetName val="gia xe may"/>
      <sheetName val="gia nhan cong"/>
      <sheetName val="XL4Test5"/>
      <sheetName val="gvl"/>
      <sheetName val="Sheet4"/>
      <sheetName val="Goc Dien"/>
      <sheetName val="QTDien"/>
      <sheetName val="THKP"/>
      <sheetName val="QTNuoc"/>
      <sheetName val="DTnuoc"/>
      <sheetName val="DT dien"/>
      <sheetName val="QTCSet"/>
      <sheetName val="TBI+NUOC "/>
      <sheetName val="Dien"/>
      <sheetName val="Sheet3"/>
      <sheetName val="TBIWC"/>
      <sheetName val="TBI nuoc"/>
      <sheetName val="00000000"/>
      <sheetName val="10000000"/>
      <sheetName val="general"/>
      <sheetName val="Main Road"/>
      <sheetName val="MTL$-INTER"/>
      <sheetName val="PHAN DS 22 KV"/>
      <sheetName val="Gioi thieu"/>
      <sheetName val="DG 11"/>
      <sheetName val="Tien luong"/>
      <sheetName val="Kinh phi "/>
      <sheetName val="Phan tich"/>
      <sheetName val="VC"/>
      <sheetName val="XL4Poppy"/>
      <sheetName val="Sum"/>
      <sheetName val="RL"/>
      <sheetName val="TDQS"/>
      <sheetName val="40C"/>
      <sheetName val="40C-1"/>
      <sheetName val="thi lai"/>
      <sheetName val="DK6"/>
      <sheetName val="DK5"/>
      <sheetName val="DK4"/>
      <sheetName val="DK3"/>
      <sheetName val="DK2"/>
      <sheetName val="DK1"/>
      <sheetName val="ds1"/>
      <sheetName val="ds2"/>
      <sheetName val="ds3"/>
      <sheetName val="ds4"/>
      <sheetName val="ds5"/>
      <sheetName val="ds6"/>
      <sheetName val="6"/>
      <sheetName val="4"/>
      <sheetName val="5"/>
      <sheetName val="3"/>
      <sheetName val="2"/>
      <sheetName val="1"/>
      <sheetName val="DS"/>
      <sheetName val="HP"/>
      <sheetName val="LB"/>
      <sheetName val="SL"/>
      <sheetName val="hl"/>
      <sheetName val="40"/>
      <sheetName val="XXXXXXXX"/>
      <sheetName val="XXXXXXX0"/>
      <sheetName val="DE "/>
      <sheetName val="Đoàn Vay Tiền"/>
      <sheetName val="Nợ Đoàn"/>
      <sheetName val="tra-vat-lieu"/>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3"/>
      <sheetName val="Sheet14"/>
      <sheetName val="Sheet15"/>
      <sheetName val="Sheet16"/>
      <sheetName val="Sheet17"/>
      <sheetName val="Sheet18"/>
      <sheetName val="Congty"/>
      <sheetName val="VPPN"/>
      <sheetName val="XN74"/>
      <sheetName val="XN54"/>
      <sheetName val="XN33"/>
      <sheetName val="NK96"/>
      <sheetName val="C.noTX01"/>
      <sheetName val="Chart1"/>
      <sheetName val="T.HopCNo"/>
      <sheetName val="THCNoATrung"/>
      <sheetName val="Sheet6"/>
      <sheetName val="BaocaoC.No2"/>
      <sheetName val="BaocaoC.noHopC.ty"/>
      <sheetName val="THAtraQuy"/>
      <sheetName val="No Ca.N"/>
      <sheetName val="C.tiêt C.ty"/>
      <sheetName val="CN.TCT03"/>
      <sheetName val="CN kho đoi"/>
      <sheetName val="T.Hop CN"/>
      <sheetName val="CTHTchưa TTnộibộ"/>
      <sheetName val="CN2004 Nộp TCT"/>
      <sheetName val="CN TCT04"/>
      <sheetName val="MTO REV.0"/>
      <sheetName val="phùn tich DG"/>
      <sheetName val="DO AM DT"/>
      <sheetName val="BANGTRA"/>
      <sheetName val="QMCT"/>
      <sheetName val="hieuchinh30.11"/>
      <sheetName val="Bcaonhanh"/>
      <sheetName val="chitieth.chinh"/>
      <sheetName val="trinhEVN29.8"/>
      <sheetName val="dtk490_x000d_491(PAI "/>
      <sheetName val="QTNugc"/>
      <sheetName val="10000_x0010_00"/>
      <sheetName val="Gia vat tu"/>
      <sheetName val="G2G3_CDR_Dim"/>
      <sheetName val="G2_System_Inputs"/>
      <sheetName val="G2_TDT_Input"/>
      <sheetName val="G2_TDT_Advanced"/>
      <sheetName val="G2G3_GGSN_WC"/>
      <sheetName val="G3_System_Inputs"/>
      <sheetName val="G3_TDT_Input"/>
      <sheetName val="Ðoàn Vay Ti?n"/>
      <sheetName val="N? Ðoàn"/>
      <sheetName val="Input"/>
      <sheetName val="dudoan"/>
      <sheetName val="gia vat_x0000_lieu"/>
      <sheetName val="thdt"/>
      <sheetName val="th"/>
      <sheetName val="ptvl0-1"/>
      <sheetName val="0-1"/>
      <sheetName val="ptvl4-5"/>
      <sheetName val="4-5"/>
      <sheetName val="ptvl3-4"/>
      <sheetName val="3-4"/>
      <sheetName val="ptvl2-3"/>
      <sheetName val="2-3"/>
      <sheetName val="vlcong"/>
      <sheetName val="ptvl1-2"/>
      <sheetName val="1-2"/>
      <sheetName val="Qheet1"/>
      <sheetName val="dtk490_x000a_491(PAI "/>
      <sheetName val="cong"/>
      <sheetName val="Ðoàn Vay Ti_n"/>
      <sheetName val="N_ Ðoàn"/>
      <sheetName val="BanTinh"/>
      <sheetName val="dtk490_491(PAI "/>
      <sheetName val="CD2000"/>
      <sheetName val="CN kho doi"/>
      <sheetName val="CTHTchua TTn?ib?"/>
      <sheetName val="CN2004 N?p TCT"/>
      <sheetName val="CTHTchua TTn_ib_"/>
      <sheetName val="CN2004 N_p TCT"/>
      <sheetName val="CDPS"/>
      <sheetName val="T2"/>
      <sheetName val="T3"/>
      <sheetName val="T4"/>
      <sheetName val="T5"/>
      <sheetName val="THop"/>
      <sheetName val="THKD"/>
      <sheetName val="20000000"/>
      <sheetName val="30000000"/>
      <sheetName val="40000000"/>
      <sheetName val="gia vat"/>
      <sheetName val="gia vat?lieu"/>
      <sheetName val="Tinh truoc VAT"/>
      <sheetName val="CP khaosat(Congtinh)"/>
      <sheetName val="CP khaosat(tuyettinh)"/>
      <sheetName val="Bia"/>
      <sheetName val="Tai trong"/>
      <sheetName val="Pile-Br-Capacity"/>
      <sheetName val="dtk486"/>
      <sheetName val="Truot_nen"/>
      <sheetName val="GIAVL"/>
      <sheetName val="pc"/>
      <sheetName val="pt"/>
      <sheetName val="111"/>
      <sheetName val="th thu chi"/>
      <sheetName val="tam ung"/>
      <sheetName val="Gia"/>
      <sheetName val="Breakdown bill"/>
      <sheetName val="Breakdown 2"/>
      <sheetName val=""/>
      <sheetName val="dtxl"/>
      <sheetName val="DG 285"/>
      <sheetName val="DG  286"/>
      <sheetName val="DG 85"/>
      <sheetName val="DG 89"/>
      <sheetName val="DG THIET BI"/>
      <sheetName val="DGVCTC 285"/>
      <sheetName val="TTTr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refreshError="1"/>
      <sheetData sheetId="124" refreshError="1"/>
      <sheetData sheetId="125" refreshError="1"/>
      <sheetData sheetId="126"/>
      <sheetData sheetId="127"/>
      <sheetData sheetId="128"/>
      <sheetData sheetId="129"/>
      <sheetData sheetId="130" refreshError="1"/>
      <sheetData sheetId="131"/>
      <sheetData sheetId="132"/>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refreshError="1"/>
      <sheetData sheetId="160" refreshError="1"/>
      <sheetData sheetId="161"/>
      <sheetData sheetId="162"/>
      <sheetData sheetId="163" refreshError="1"/>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sheetData sheetId="178" refreshError="1"/>
      <sheetData sheetId="179" refreshError="1"/>
      <sheetData sheetId="180"/>
      <sheetData sheetId="181"/>
      <sheetData sheetId="182"/>
      <sheetData sheetId="183"/>
      <sheetData sheetId="184"/>
      <sheetData sheetId="185"/>
      <sheetData sheetId="186"/>
      <sheetData sheetId="187"/>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pe"/>
      <sheetName val="BanTinh"/>
      <sheetName val="EQ"/>
      <sheetName val="Tohop"/>
      <sheetName val="Kiemtoan"/>
      <sheetName val="coc2"/>
      <sheetName val="coc1"/>
      <sheetName val="Ketqua"/>
      <sheetName val="Bangtra"/>
    </sheetNames>
    <sheetDataSet>
      <sheetData sheetId="0" refreshError="1"/>
      <sheetData sheetId="1" refreshError="1">
        <row r="30">
          <cell r="H30">
            <v>2.5</v>
          </cell>
        </row>
        <row r="87">
          <cell r="H87">
            <v>5</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NEL 南區焚化爐"/>
      <sheetName val="NEW-PANEL"/>
      <sheetName val="MV-PANEL"/>
      <sheetName val="Tong San luong"/>
      <sheetName val="TQT"/>
      <sheetName val="Tong Quyettoan"/>
      <sheetName val="Quyettoan 2001"/>
      <sheetName val="TT tam ung"/>
      <sheetName val="QT thue 2001"/>
      <sheetName val="P bo CPC 2001"/>
      <sheetName val="PB KHTS 2001"/>
      <sheetName val="Dieuchinh thueVAT"/>
      <sheetName val="XL4Poppy"/>
      <sheetName val="Bieu1-LDTN"/>
      <sheetName val="Bieu 2a"/>
      <sheetName val="Bieu 2b"/>
      <sheetName val="Bieu 2c"/>
      <sheetName val="Bieu 3"/>
      <sheetName val="Bieu 4a"/>
      <sheetName val="Bieu 4b"/>
      <sheetName val="Bieu 4c-1"/>
      <sheetName val="Bieu 4c-2"/>
      <sheetName val="Bieu 5"/>
      <sheetName val="Bieu 6"/>
      <sheetName val="TDKT"/>
      <sheetName val="Gia VL"/>
      <sheetName val="Bang gia ca may"/>
      <sheetName val="Bang luong CB"/>
      <sheetName val="Bang P.tich CT"/>
      <sheetName val="D.toan chi tiet"/>
      <sheetName val="Bang TH Dtoan"/>
      <sheetName val="XXXXXXXX"/>
      <sheetName val="TONG HOP K L"/>
      <sheetName val="KLPSINH"/>
      <sheetName val="Bang PTKL-Luu"/>
      <sheetName val="Bang PTKL"/>
      <sheetName val="Tuan BCao"/>
      <sheetName val="KLNBA"/>
      <sheetName val="Theo doi Ranh"/>
      <sheetName val="Ranh 1"/>
      <sheetName val="Ranh"/>
      <sheetName val="KLTT"/>
      <sheetName val="cong411-415+500"/>
      <sheetName val="cong406-410"/>
      <sheetName val="116-128-cavico"/>
      <sheetName val="TKL"/>
      <sheetName val="KY TT"/>
      <sheetName val="KLBCCTY Cong"/>
      <sheetName val="TTKL VIA 2 NBA"/>
      <sheetName val="TTKL- TAM BAN 408"/>
      <sheetName val="KLVTU"/>
      <sheetName val="Phan dap K95"/>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Sheet51"/>
      <sheetName val="Sheet52"/>
      <sheetName val="Sheet53"/>
      <sheetName val="Sheet54"/>
      <sheetName val="Sheet55"/>
      <sheetName val="Sheet56"/>
      <sheetName val="Sheet57"/>
      <sheetName val="Sheet58"/>
      <sheetName val="Sheet59"/>
      <sheetName val="Sheet60"/>
      <sheetName val="Sheet61"/>
      <sheetName val="Sheet62"/>
      <sheetName val="Sheet63"/>
      <sheetName val="Sheet64"/>
      <sheetName val="Sheet65"/>
      <sheetName val="Sheet66"/>
      <sheetName val="Sheet67"/>
      <sheetName val="Sheet68"/>
      <sheetName val="Sheet69"/>
      <sheetName val="Sheet70"/>
      <sheetName val="Sheet71"/>
      <sheetName val="Sheet72"/>
      <sheetName val="Sheet73"/>
      <sheetName val="Sheet74"/>
      <sheetName val="Sheet75"/>
      <sheetName val="Sheet76"/>
      <sheetName val="Sheet77"/>
      <sheetName val="Sheet78"/>
      <sheetName val="Sheet79"/>
      <sheetName val="Sheet80"/>
      <sheetName val="Sheet81"/>
      <sheetName val="Sheet82"/>
      <sheetName val="Sheet83"/>
      <sheetName val="Sheet84"/>
      <sheetName val="Sheet85"/>
      <sheetName val="Sheet86"/>
      <sheetName val="Sheet87"/>
      <sheetName val="Sheet88"/>
      <sheetName val="Sheet89"/>
      <sheetName val="Sheet90"/>
      <sheetName val="Sheet91"/>
      <sheetName val="Sheet92"/>
      <sheetName val="Sheet93"/>
      <sheetName val="Sheet94"/>
      <sheetName val="Sheet95"/>
      <sheetName val="Sheet96"/>
      <sheetName val="Sheet97"/>
      <sheetName val="Sheet98"/>
      <sheetName val="Sheet99"/>
      <sheetName val="Sheet100"/>
      <sheetName val="Form3m"/>
      <sheetName val="FormCaoDo"/>
      <sheetName val="GOC-SB2"/>
      <sheetName val="1"/>
      <sheetName val="2"/>
      <sheetName val="3"/>
      <sheetName val="4"/>
      <sheetName val="5"/>
      <sheetName val="6"/>
      <sheetName val="7"/>
      <sheetName val="8"/>
      <sheetName val="9"/>
      <sheetName val="10"/>
      <sheetName val="11"/>
      <sheetName val="12"/>
      <sheetName val="13"/>
      <sheetName val="14"/>
      <sheetName val="15"/>
      <sheetName val="16"/>
      <sheetName val="17"/>
      <sheetName val="Dung"/>
      <sheetName val="Sheet11"/>
      <sheetName val="Sheet12"/>
      <sheetName val="Sheet2"/>
      <sheetName val="Sheet3"/>
      <sheetName val="KHthuvon T3-2003"/>
      <sheetName val="KHThuvonT4-2003"/>
      <sheetName val="THuchienKHTVQI-2003"/>
      <sheetName val="KHTV Q2-2003"/>
      <sheetName val="Thang5-03"/>
      <sheetName val="00000000"/>
      <sheetName val="10000000"/>
      <sheetName val="20000000"/>
      <sheetName val="30000000"/>
      <sheetName val="40000000"/>
      <sheetName val="50000000"/>
      <sheetName val="60000000"/>
      <sheetName val="70000000"/>
      <sheetName val="80000000"/>
      <sheetName val="90000000"/>
      <sheetName val="a0000000"/>
      <sheetName val="b0000000"/>
      <sheetName val="c0000000"/>
      <sheetName val="d0000000"/>
      <sheetName val="e0000000"/>
      <sheetName val="f0000000"/>
      <sheetName val="g0000000"/>
      <sheetName val="h0000000"/>
      <sheetName val="i0000000"/>
      <sheetName val="j0000000"/>
      <sheetName val="k0000000"/>
      <sheetName val="l0000000"/>
      <sheetName val="m0000000"/>
      <sheetName val="n0000000"/>
      <sheetName val="o0000000"/>
      <sheetName val="p0000000"/>
      <sheetName val="q0000000"/>
      <sheetName val="r0000000"/>
      <sheetName val="s0000000"/>
      <sheetName val="t0000000"/>
      <sheetName val="u0000000"/>
      <sheetName val="v0000000"/>
      <sheetName val="w0000000"/>
      <sheetName val="x0000000"/>
      <sheetName val="y0000000"/>
      <sheetName val="z0000000"/>
      <sheetName val="Hoan thanh"/>
      <sheetName val="Khoach"/>
      <sheetName val="hoan th 15"/>
      <sheetName val="Khoach 15"/>
      <sheetName val="HT 22"/>
      <sheetName val="KH 22"/>
      <sheetName val="KH29"/>
      <sheetName val="KH T8"/>
      <sheetName val="T11"/>
      <sheetName val="T10"/>
      <sheetName val="T8"/>
      <sheetName val="T7"/>
      <sheetName val="Kh48"/>
      <sheetName val="Ht 48"/>
      <sheetName val="Ht128"/>
      <sheetName val="ht12"/>
      <sheetName val="Kh 12"/>
      <sheetName val="ht 20-10"/>
      <sheetName val="ht 24-11"/>
      <sheetName val="kh20-1"/>
      <sheetName val="Ht 20-1"/>
      <sheetName val="KH 12-1"/>
      <sheetName val="HT 12-1"/>
      <sheetName val="KH 5-1"/>
      <sheetName val="HT 5-1"/>
      <sheetName val="Kh29-12"/>
      <sheetName val="Ht29-12"/>
      <sheetName val="KH22-12"/>
      <sheetName val="Ht 22-12"/>
      <sheetName val="KH15-12"/>
      <sheetName val="Ht 15-12"/>
      <sheetName val="kh 7-12"/>
      <sheetName val="ht 7-12"/>
      <sheetName val="kh 30-11"/>
      <sheetName val="ht 30-11"/>
      <sheetName val="kh24-11"/>
      <sheetName val="kh 17-11"/>
      <sheetName val="ht 17-11"/>
      <sheetName val="kh 10-11"/>
      <sheetName val="ht 10-11"/>
      <sheetName val="kh 2-11"/>
      <sheetName val="ht 02-11"/>
      <sheetName val="kh 27-10"/>
      <sheetName val="ht 27-10"/>
      <sheetName val="kh28-10"/>
      <sheetName val="Kh 6-10"/>
      <sheetName val="06-10"/>
      <sheetName val="29-9"/>
      <sheetName val="22-9"/>
      <sheetName val="16-9"/>
      <sheetName val="8-9"/>
      <sheetName val="1-9"/>
      <sheetName val="26-8"/>
      <sheetName val="n198"/>
      <sheetName val="kh128"/>
      <sheetName val="HT29"/>
      <sheetName val="ccdc"/>
      <sheetName val="pbnvlieu"/>
      <sheetName val="NKNVLIEUBSUNG"/>
      <sheetName val="pbcpqlq4"/>
      <sheetName val="pbcpchung"/>
      <sheetName val="pbccdcDUNG"/>
      <sheetName val="NVLQ1+2,03"/>
      <sheetName val="CCDCQ1+2.03"/>
      <sheetName val="1421Q1+2"/>
      <sheetName val="XXXXXXX0"/>
      <sheetName val="KM0+KM1"/>
      <sheetName val="KM1+KM2"/>
      <sheetName val="KM2+KM3"/>
      <sheetName val="Nen-Mat"/>
      <sheetName val="Ho ga"/>
      <sheetName val="Ho thu"/>
      <sheetName val=" Kl ranh kin BT, H30"/>
      <sheetName val="1.2-Kluong bo via &amp; rdan"/>
      <sheetName val="2.2-Kluong lat he"/>
      <sheetName val="BIA KP"/>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Congty"/>
      <sheetName val="VPPN"/>
      <sheetName val="XN74"/>
      <sheetName val="XN54"/>
      <sheetName val="XN33"/>
      <sheetName val="NK96"/>
      <sheetName val="XL4Test5"/>
      <sheetName val="tong hop"/>
      <sheetName val="phan tich DG"/>
      <sheetName val="gia vat lieu"/>
      <sheetName val="gia xe may"/>
      <sheetName val="gia nhan cong"/>
      <sheetName val="T3"/>
      <sheetName val="KCT moi"/>
      <sheetName val="KCT moi (2)"/>
      <sheetName val="Hoi"/>
      <sheetName val="T4"/>
      <sheetName val="T5"/>
      <sheetName val="Quytien mat2003 baocao)"/>
      <sheetName val="T4 (2)"/>
      <sheetName val="T6"/>
      <sheetName val="T6Bich"/>
      <sheetName val="PC"/>
      <sheetName val="Ph-Thu"/>
      <sheetName val="Ph-Thu (2)"/>
      <sheetName val="PC (2)"/>
      <sheetName val="Chart2"/>
      <sheetName val="Chart1"/>
      <sheetName val="PC (3)"/>
      <sheetName val="5 nam (tach)"/>
      <sheetName val="5 nam (tach) (2)"/>
      <sheetName val="KH 2003"/>
      <sheetName val="THop (2)"/>
      <sheetName val="phÐp 99"/>
      <sheetName val="Nghi s¬n (2)"/>
      <sheetName val="kt1 (2)"/>
      <sheetName val="Tiepthi"/>
      <sheetName val="THop"/>
      <sheetName val="Daotao"/>
      <sheetName val="Cau 100 tan"/>
      <sheetName val="UongBi (2)"/>
      <sheetName val="UongBi"/>
      <sheetName val="tgd"/>
      <sheetName val="HDQT"/>
      <sheetName val="tc"/>
      <sheetName val="tv"/>
      <sheetName val="qlm"/>
      <sheetName val=" dngoai"/>
      <sheetName val="hchi"/>
      <sheetName val="dd"/>
      <sheetName val="kh"/>
      <sheetName val=" thidua"/>
      <sheetName val="bv"/>
      <sheetName val="lxe"/>
      <sheetName val="kt"/>
      <sheetName val="kt1"/>
      <sheetName val="vhan"/>
      <sheetName val="Tuvan1"/>
      <sheetName val="Tuvan2"/>
      <sheetName val="KOBE150T"/>
      <sheetName val=" cogioi"/>
      <sheetName val="HPhong"/>
      <sheetName val="xnk"/>
      <sheetName val="CNTT"/>
      <sheetName val="Doanphi"/>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onghop30.9"/>
      <sheetName val="Tonghop15.7"/>
      <sheetName val="Tonghop30.6"/>
      <sheetName val="Tonghop30.4"/>
      <sheetName val="Tonghop30.2"/>
      <sheetName val="Tonghop31.12"/>
      <sheetName val="CPQl"/>
      <sheetName val="DBDAN"/>
      <sheetName val="CTCCN"/>
      <sheetName val="TDC"/>
      <sheetName val="Quang Tri"/>
      <sheetName val="TTHue"/>
      <sheetName val="Da Nang"/>
      <sheetName val="Quang Nam"/>
      <sheetName val="Quang Ngai"/>
      <sheetName val="TH DH-QN"/>
      <sheetName val="KP HD"/>
      <sheetName val="DB HD"/>
      <sheetName val="TH"/>
      <sheetName val="Phantich"/>
      <sheetName val="Toan_DA"/>
      <sheetName val="2004"/>
      <sheetName val="2005"/>
      <sheetName val="Ma"/>
      <sheetName val="Tonghop"/>
      <sheetName val="BQTPT"/>
      <sheetName val="BQTVT"/>
      <sheetName val="NKBH"/>
      <sheetName val="NH"/>
      <sheetName val="HToan"/>
      <sheetName val="NKPT"/>
      <sheetName val="QTPhoto"/>
      <sheetName val="No Photo"/>
      <sheetName val="TL"/>
      <sheetName val="NKVitinh"/>
      <sheetName val="QTVitinh"/>
      <sheetName val="No vitinh"/>
      <sheetName val="Luong"/>
      <sheetName val="XNCN"/>
      <sheetName val="tuan"/>
      <sheetName val="thang"/>
      <sheetName val="Soluong"/>
      <sheetName val="Ton"/>
      <sheetName val="BCNo"/>
      <sheetName val="Theno"/>
      <sheetName val="Sochi"/>
      <sheetName val="giaotien"/>
      <sheetName val="DGT"/>
      <sheetName val="Hagia"/>
      <sheetName val="duchai"/>
      <sheetName val="Congno2002va2003"/>
      <sheetName val="kh Òv-10"/>
      <sheetName val="Sheet4"/>
      <sheetName val="Sheet5"/>
      <sheetName val="Sheet6"/>
      <sheetName val="Sheet7"/>
      <sheetName val="Sheet8"/>
      <sheetName val="Sheet9"/>
      <sheetName val="Sheet10"/>
      <sheetName val="Sheet13"/>
      <sheetName val="Sheet14"/>
      <sheetName val="Sheet15"/>
      <sheetName val="Sheet16"/>
      <sheetName val="NEW_PANEL"/>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504"/>
      <sheetName val="807"/>
      <sheetName val="809"/>
      <sheetName val="801"/>
      <sheetName val="10-3"/>
      <sheetName val="CAVICO"/>
      <sheetName val="SD7"/>
      <sheetName val="BL01"/>
      <sheetName val="BL02"/>
      <sheetName val="BL03"/>
      <sheetName val="TK331A"/>
      <sheetName val="TK131B"/>
      <sheetName val="TK131A"/>
      <sheetName val="TK 331c1"/>
      <sheetName val="TK331C"/>
      <sheetName val="CT331-2003"/>
      <sheetName val="CT 331"/>
      <sheetName val="CT131-2003"/>
      <sheetName val="CT 131"/>
      <sheetName val="TK331B"/>
      <sheetName val="KHOI LUONG"/>
      <sheetName val="DTCT"/>
      <sheetName val="PTVT"/>
      <sheetName val="THDT"/>
      <sheetName val="THVT"/>
      <sheetName val="THGT"/>
      <sheetName val="ton tam"/>
      <sheetName val="Thep hinh"/>
      <sheetName val="p-in"/>
      <sheetName val="cong40_x0016_-410"/>
      <sheetName val="C.TIEU"/>
      <sheetName val="KQ (2)"/>
      <sheetName val="T.HAO"/>
      <sheetName val="T.HAO (2)"/>
      <sheetName val="KHbanhang"/>
      <sheetName val="CPSX"/>
      <sheetName val="QLDN"/>
      <sheetName val="T.Luong"/>
      <sheetName val="GTCX(Zx)"/>
      <sheetName val="W200x250"/>
      <sheetName val="DH200x250"/>
      <sheetName val="RT-G200x250"/>
      <sheetName val="T-250x400"/>
      <sheetName val="K-CT200x200"/>
      <sheetName val="TL-200x300"/>
      <sheetName val="400x400"/>
      <sheetName val="300x300"/>
      <sheetName val="T.Hao(1)"/>
      <sheetName val="TSCD"/>
      <sheetName val="CPNLTT"/>
      <sheetName val="NCTT"/>
      <sheetName val="LAI VAY"/>
      <sheetName val="641"/>
      <sheetName val="642"/>
      <sheetName val="CPSXKD"/>
      <sheetName val="GTmen"/>
      <sheetName val="K.luongSP"/>
      <sheetName val="BAI.MEN-Xuong"/>
      <sheetName val="KHDT"/>
      <sheetName val="KHGT"/>
      <sheetName val="KHDT(1)"/>
      <sheetName val="KHDT(2)"/>
      <sheetName val="SX-TT"/>
      <sheetName val="CL "/>
      <sheetName val="LDTL"/>
      <sheetName val="KHSCL"/>
      <sheetName val="BAO HO LD"/>
      <sheetName val="K-HAO"/>
      <sheetName val="CPC"/>
      <sheetName val="LNKD"/>
      <sheetName val="SK"/>
      <sheetName val="TRA NO"/>
      <sheetName val="CTTH"/>
      <sheetName val="VLD"/>
      <sheetName val="VLD_Phuong"/>
      <sheetName val="BCKQSXKD"/>
      <sheetName val="CANDOIKT"/>
      <sheetName val="BC LUU CHUYEN TTE"/>
      <sheetName val="BCKQHDSX -KD"/>
      <sheetName val="BANGCDKT"/>
      <sheetName val="BCDKT (CU)"/>
      <sheetName val="BCLCT.TE"/>
      <sheetName val="KH .BANHANG"/>
      <sheetName val="GIAVONHANGBAN"/>
      <sheetName val="C.PHISANXUAT"/>
      <sheetName val="CHIPHI HOATDONG"/>
      <sheetName val="KMTAICHINHBATTHUONG"/>
      <sheetName val="Tinhtoanchitiettaichinh"/>
      <sheetName val="kehoachdautu"/>
      <sheetName val="NK4-QT"/>
      <sheetName val="NK5-QT"/>
      <sheetName val="QT4"/>
      <sheetName val="NT2"/>
      <sheetName val="NT2+2"/>
      <sheetName val="NT3"/>
      <sheetName val="NT3+2"/>
      <sheetName val="NT4"/>
      <sheetName val="nt 02 ntien cong ty lan 03  "/>
      <sheetName val="nt 02chua ntien cong ty lan 03 "/>
      <sheetName val="nt 04 ntien cong ty lan 03  "/>
      <sheetName val="nt 04chua ntien cong ty lan 03"/>
      <sheetName val="nt 05 ntien cong ty lan 03 "/>
      <sheetName val="nt 05  chuantien cong ty lan 03"/>
      <sheetName val="[heet30"/>
      <sheetName val=""/>
      <sheetName val="CP -141"/>
      <sheetName val="CPhi"/>
      <sheetName val="CP1"/>
      <sheetName val="GVXL5"/>
      <sheetName val="CPXL1"/>
      <sheetName val="THOP XL1"/>
      <sheetName val="CPXL5"/>
      <sheetName val="621XL1"/>
      <sheetName val="154XL1"/>
      <sheetName val="Khao PBXL1"/>
      <sheetName val="D154XL5"/>
      <sheetName val="KCCPXL5"/>
      <sheetName val="HTCPXL5"/>
      <sheetName val="TTCPXL5"/>
      <sheetName val="XL1-5"/>
      <sheetName val="7000ð000"/>
      <sheetName val="h00000ð0"/>
      <sheetName val="i00ð0000"/>
      <sheetName val="DSKH HN"/>
      <sheetName val="NKY "/>
      <sheetName val="DS-TT"/>
      <sheetName val=" HN NHAP"/>
      <sheetName val="KHO HN"/>
      <sheetName val="CNO "/>
      <sheetName val="_x0012_2-9"/>
      <sheetName val="gia vat mieu"/>
      <sheetName val="[PANEL.XLS_x001d_T5"/>
      <sheetName val="Phan dap J95"/>
      <sheetName val="k`28-10"/>
      <sheetName val="Tuan 1"/>
      <sheetName val="Tuan 2"/>
      <sheetName val="Tuan 3"/>
      <sheetName val="Tuan 4"/>
      <sheetName val="400-415.37"/>
      <sheetName val="KL NR2"/>
      <sheetName val="NR2 565 PQ DQ"/>
      <sheetName val="565 DD"/>
      <sheetName val="M2-415.37"/>
      <sheetName val="Cong"/>
      <sheetName val="507 PQ"/>
      <sheetName val="507 DD"/>
      <sheetName val=" Subbase"/>
      <sheetName val="NR2"/>
      <sheetName val="K255 SBasa"/>
      <sheetName val="Shaet28"/>
      <sheetName val="Tuan B_x0000_ao"/>
      <sheetName val="SŨeet3"/>
      <sheetName val="[PANEL.XLSŝQT thue 2001"/>
      <sheetName val="Kc giavonQ1.05"/>
      <sheetName val="Gan tru thue"/>
      <sheetName val="DThu"/>
      <sheetName val="Nhap KPCT"/>
      <sheetName val="PBo KPCT"/>
      <sheetName val="KP nop CT"/>
      <sheetName val="PB LV CNhanh"/>
      <sheetName val="PB CPC"/>
      <sheetName val="PB LV doi Q4"/>
      <sheetName val="PB LV doi"/>
      <sheetName val="GtQ4.05L4"/>
      <sheetName val="GTQ4.05L3"/>
      <sheetName val="GTQ4.05 L2"/>
      <sheetName val="GTQ4.05"/>
      <sheetName val="GT Q3,05 sua"/>
      <sheetName val="GT Kc Q3.05"/>
      <sheetName val="GT Q2.05"/>
      <sheetName val="GT01.2005"/>
      <sheetName val="Sheetး6"/>
      <sheetName val="PANEL ?????"/>
      <sheetName val="[PANEL.XLSsQT thue 2001"/>
      <sheetName val="SUeet3"/>
      <sheetName val="Sheet?6"/>
      <sheetName val="Sheep75"/>
      <sheetName val="TH FF140"/>
      <sheetName val="TH FF177"/>
      <sheetName val="Tien dat HD"/>
      <sheetName val="tuong"/>
      <sheetName val="T9"/>
      <sheetName val="T2"/>
      <sheetName val="TH cong no"/>
      <sheetName val="12.03"/>
      <sheetName val="1.04"/>
      <sheetName val="2.04"/>
      <sheetName val="3.04"/>
      <sheetName val="4.04"/>
      <sheetName val="Bang lu哜ng CB"/>
      <sheetName val="T1"/>
      <sheetName val="NEW-PAN၅L"/>
      <sheetName val="[PANEL.XLSၝXL4Test5"/>
      <sheetName val="UH"/>
      <sheetName val="KHTV _x0003__x0000_-2003"/>
      <sheetName val="Sh%et36"/>
      <sheetName val="mau 1"/>
      <sheetName val="mau 10"/>
      <sheetName val="ctTBA"/>
      <sheetName val="HD thu mea cat soi "/>
      <sheetName val="Mau co 02C"/>
      <sheetName val="mau 2"/>
      <sheetName val="Thg 2"/>
      <sheetName val="Thg 3"/>
      <sheetName val="Thg 4"/>
      <sheetName val="thg5"/>
      <sheetName val="Thg6"/>
      <sheetName val="Thg7"/>
      <sheetName val="thang1"/>
      <sheetName val="thang2"/>
      <sheetName val="Giantiep"/>
      <sheetName val="Phucvu"/>
      <sheetName val="PXBTso1_SLa"/>
      <sheetName val="Ma 787"/>
      <sheetName val="PXBT TQuang"/>
      <sheetName val="Doicogioi"/>
      <sheetName val="PXnghien"/>
      <sheetName val="BTHLT01&amp;0205"/>
      <sheetName val="Dien+T U"/>
      <sheetName val="DS chi tet TQ"/>
      <sheetName val="Doan phi"/>
      <sheetName val="Ba⁮g luong CB"/>
      <sheetName val="Bang PTKL/Luu"/>
      <sheetName val="THCP198"/>
      <sheetName val="dtx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refreshError="1"/>
      <sheetData sheetId="382" refreshError="1"/>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refreshError="1"/>
      <sheetData sheetId="541" refreshError="1"/>
      <sheetData sheetId="542" refreshError="1"/>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refreshError="1"/>
      <sheetData sheetId="560" refreshError="1"/>
      <sheetData sheetId="561" refreshError="1"/>
      <sheetData sheetId="562" refreshError="1"/>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refreshError="1"/>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refreshError="1"/>
      <sheetData sheetId="682"/>
      <sheetData sheetId="683"/>
      <sheetData sheetId="684"/>
      <sheetData sheetId="685" refreshError="1"/>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refreshError="1"/>
      <sheetData sheetId="706" refreshError="1"/>
      <sheetData sheetId="707" refreshError="1"/>
      <sheetData sheetId="708" refreshError="1"/>
      <sheetData sheetId="709"/>
      <sheetData sheetId="710"/>
      <sheetData sheetId="711"/>
      <sheetData sheetId="712"/>
      <sheetData sheetId="713" refreshError="1"/>
      <sheetData sheetId="714"/>
      <sheetData sheetId="715" refreshError="1"/>
      <sheetData sheetId="716"/>
      <sheetData sheetId="717"/>
      <sheetData sheetId="718"/>
      <sheetData sheetId="719"/>
      <sheetData sheetId="720"/>
      <sheetData sheetId="721"/>
      <sheetData sheetId="722"/>
      <sheetData sheetId="723"/>
      <sheetData sheetId="724"/>
      <sheetData sheetId="725"/>
      <sheetData sheetId="726"/>
      <sheetData sheetId="727"/>
      <sheetData sheetId="728" refreshError="1"/>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8"/>
      <sheetName val="GVL"/>
      <sheetName val="Sheet6"/>
      <sheetName val="CT"/>
      <sheetName val="Sheet4"/>
      <sheetName val="DT"/>
      <sheetName val="Sheet2"/>
      <sheetName val="dongia"/>
      <sheetName val="Sheet3"/>
      <sheetName val="Sheet1"/>
      <sheetName val="Congty"/>
      <sheetName val="VPPN"/>
      <sheetName val="XN74"/>
      <sheetName val="XN54"/>
      <sheetName val="XN33"/>
      <sheetName val="NK96"/>
      <sheetName val="XL4Test5"/>
      <sheetName val="tong hop"/>
      <sheetName val="phan tich DG"/>
      <sheetName val="gia vat lieu"/>
      <sheetName val="gia xe may"/>
      <sheetName val="gia nhan cong"/>
      <sheetName val="dongia_x0000__x0000__x0000__x0000__x0000__x0000__x0000__x0000__x0000__x0000_ _x0000_㢠ś_x0000__x0004__x0000__x0000__x0000__x0000__x0000__x0000_㋄ś_x0000_"/>
      <sheetName val="Thang04"/>
      <sheetName val="Thang06"/>
      <sheetName val="Thang0"/>
      <sheetName val="00000000"/>
      <sheetName val="han"/>
      <sheetName val="thkp"/>
      <sheetName val="TC "/>
      <sheetName val="TC  (2)"/>
      <sheetName val="thct"/>
      <sheetName val="list"/>
      <sheetName val="dg"/>
      <sheetName val="VLTD"/>
      <sheetName val="KL"/>
      <sheetName val="GVLDCCT"/>
      <sheetName val="PTVC"/>
      <sheetName val="Tke"/>
      <sheetName val="KSP"/>
      <sheetName val="PL KS"/>
      <sheetName val="thi sat"/>
      <sheetName val="GCMay"/>
      <sheetName val="nc-m"/>
      <sheetName val="den bu"/>
      <sheetName val="10000000"/>
      <sheetName val="C47-456"/>
      <sheetName val="C46"/>
      <sheetName val="C47-PII"/>
      <sheetName val="Tminh-DT"/>
      <sheetName val="CONG-TDT"/>
      <sheetName val="Cphi-KHAC"/>
      <sheetName val="Du toan (2)"/>
      <sheetName val="Du toan"/>
      <sheetName val="Phan tich vat tu"/>
      <sheetName val="Tong hop vat tu"/>
      <sheetName val="Gia tri vat tu"/>
      <sheetName val="Chenh lech vat tu"/>
      <sheetName val="CLVT_TINH"/>
      <sheetName val="cuoc"/>
      <sheetName val="Du thau"/>
      <sheetName val="Don gia chi tiet"/>
      <sheetName val="THKP_CAU"/>
      <sheetName val="Tu van Thiet ke"/>
      <sheetName val="Tien do thi cong"/>
      <sheetName val="Bia du toan"/>
      <sheetName val="Tro giup"/>
      <sheetName val="CP-TV-CAU"/>
      <sheetName val="Config"/>
      <sheetName val="XL4Poppy"/>
      <sheetName val="CT doanh thu 2005"/>
      <sheetName val="Dthu 2006 sua"/>
      <sheetName val="Doanh thu gia thanh"/>
      <sheetName val="6 thang 2006"/>
      <sheetName val="Bao cao thue (2)"/>
      <sheetName val="Tong hop CP T10"/>
      <sheetName val="Bao cao thue"/>
      <sheetName val="Thue cong trinh"/>
      <sheetName val="Gia thanh"/>
      <sheetName val="Pke toan"/>
      <sheetName val="Gia thanh cong trinh - Hoa"/>
      <sheetName val="Ke toan thuc hien cong trinh"/>
      <sheetName val="Du kien DT 9 thang de nop"/>
      <sheetName val="GT TT (2)"/>
      <sheetName val="KLTC giai doan"/>
      <sheetName val="KL (2)"/>
      <sheetName val="KLtt lan3"/>
      <sheetName val="GTT2 lan3 tt"/>
      <sheetName val="GTT2 lan 4 dc "/>
      <sheetName val="chenh lech gia"/>
      <sheetName val="KL bao con lai"/>
      <sheetName val="GTT2 lan 4 tt"/>
      <sheetName val="XXXXXXXX"/>
      <sheetName val="Tai khoan"/>
      <sheetName val="CV1"/>
      <sheetName val="CV2"/>
      <sheetName val="CV3"/>
      <sheetName val="CV4"/>
      <sheetName val="CV5"/>
      <sheetName val="CV6"/>
      <sheetName val="CV7"/>
      <sheetName val="CV8"/>
      <sheetName val="CV9"/>
      <sheetName val="THDGCT"/>
      <sheetName val="THgiathau"/>
      <sheetName val="GVT"/>
      <sheetName val="_x0000__x0000__x0000__x0000__x0000__x0000__x0000__x0000__x0000_ _x0000_?s_x0000__x0004__x0000__x0000__x0000__x0000__x0000__x0000_?s_x0000__x0000__x0000__x0000__x0000__x0000__x0000__x0000_"/>
      <sheetName val="THCP"/>
      <sheetName val="BQT"/>
      <sheetName val="RG"/>
      <sheetName val="BCVT"/>
      <sheetName val="BKHD"/>
      <sheetName val="phan tich DG_x0000__x0000_㠨Ȣ_x0000__x0004__x0000__x0000__x0000__x0000__x0000__x0000_杀Ȣ_x0000__x0000__x0000__x0000__x0000_"/>
      <sheetName val="TN"/>
      <sheetName val="ND"/>
      <sheetName val="VL"/>
      <sheetName val="DTCT"/>
      <sheetName val="d䁧"/>
      <sheetName val="Chart1"/>
      <sheetName val="KL18Thang"/>
      <sheetName val="TH"/>
      <sheetName val="M200"/>
      <sheetName val="NEW-PANEL"/>
      <sheetName val="Shaet4"/>
      <sheetName val="TK NO 111"/>
      <sheetName val="TK NO 112"/>
      <sheetName val="TK 1418"/>
      <sheetName val="TK 331"/>
      <sheetName val="TK 1412"/>
      <sheetName val="BCAO SDCT"/>
      <sheetName val="TK 142"/>
      <sheetName val="TK 242"/>
      <sheetName val="TK CO 112"/>
      <sheetName val="TK 153"/>
      <sheetName val="334"/>
      <sheetName val="Sheet5"/>
      <sheetName val="642"/>
      <sheetName val="154"/>
      <sheetName val="CT 154"/>
      <sheetName val="1362"/>
      <sheetName val="TK CO 111"/>
      <sheetName val="XXXXXXX0"/>
      <sheetName val="dongia_x0000__x0000__x0000__x0000__x0000__x0000__x0000__x0000__x0000__x0000_ _x0000_?s_x0000__x0004__x0000__x0000__x0000__x0000__x0000__x0000_?s_x0000_"/>
      <sheetName val="ch DG_x0000__x0000_??_x0000__x0004__x0000__x0000__x0000__x0000__x0000__x0000_??_x0000__x0000__x0000__x0000__x0000__x0000__x0000__x0000_??_x0000__x0000_"/>
      <sheetName val="Hướng dẫn"/>
      <sheetName val="Ví dụ hàm Vlookup"/>
      <sheetName val="Comb"/>
      <sheetName val="CPVCBT"/>
      <sheetName val="CPVCBD"/>
      <sheetName val="GVLBT"/>
      <sheetName val="GVLBD"/>
      <sheetName val="vuabt"/>
      <sheetName val="vuabd"/>
      <sheetName val="SXDDMO"/>
      <sheetName val="SXDH"/>
      <sheetName val="SXBTN"/>
      <sheetName val="SXDDMOD"/>
      <sheetName val="SXDHD"/>
      <sheetName val="SXBTND"/>
      <sheetName val="gcm"/>
      <sheetName val="gcm06"/>
      <sheetName val="cphoi"/>
      <sheetName val="cphoi2"/>
      <sheetName val="duoith"/>
      <sheetName val="cpnc205"/>
      <sheetName val="cpnc205mtc"/>
      <sheetName val="cpnclx205"/>
      <sheetName val="cpncvts"/>
      <sheetName val="cpnctnvs"/>
      <sheetName val="cpnctlan"/>
      <sheetName val="KGA"/>
      <sheetName val="ctldtb"/>
      <sheetName val="tonghopldtb"/>
      <sheetName val="ctldtbd"/>
      <sheetName val="tonghopldtbd"/>
      <sheetName val="dongia_x0000_ 㢠ś_x0000__x0004__x0000_㋄ś_x0000_"/>
      <sheetName val="d?"/>
      <sheetName val="tra-vat-lieu"/>
      <sheetName val=""/>
      <sheetName val="_x0000_@_x0000_@_x0000_@_x0000_@_x0000_@_x0000_@_x0000_@_x0000_@_x0000_@_x0000_@_x0000_@_x0000_@_x0000_@_x0000_@_x0000_@_x0000_"/>
      <sheetName val="phan tich DG_x0000__x0000_??_x0000__x0004__x0000__x0000__x0000__x0000__x0000__x0000_??_x0000__x0000__x0000__x0000__x0000_"/>
      <sheetName val="NEW_PANEL"/>
      <sheetName val="dongia_x0000_ ?s_x0000__x0004__x0000_?s_x0000_"/>
      <sheetName val="Input"/>
      <sheetName val="T1"/>
      <sheetName val="T2"/>
      <sheetName val="T3"/>
      <sheetName val="T4"/>
      <sheetName val="T5"/>
      <sheetName val="T6"/>
      <sheetName val="T7"/>
      <sheetName val="T8"/>
      <sheetName val="t9"/>
      <sheetName val="t10"/>
      <sheetName val="t11"/>
      <sheetName val="t12"/>
      <sheetName val="Cham cong 07-&gt;12"/>
      <sheetName val="Cham cong TH 1-&gt;6"/>
      <sheetName val="T Hop luong"/>
      <sheetName val="Page 3"/>
      <sheetName val="dongia?????????? ?㢠ś?_x0004_??????㋄ś?"/>
      <sheetName val="dongia? 㢠ś?_x0004_?㋄ś?"/>
      <sheetName val="phan tich DG??㠨Ȣ?_x0004_??????杀Ȣ?????"/>
      <sheetName val="????????? ??s?_x0004_???????s????????"/>
      <sheetName val="dongia?????????? ??s?_x0004_???????s?"/>
      <sheetName val="dongia? ?s?_x0004_??s?"/>
      <sheetName val="ch DG?????_x0004_????????????????????"/>
      <sheetName val="?@?@?@?@?@?@?@?@?@?@?@?@?@?@?@?"/>
      <sheetName val="dongia? 㢠ś_x0004_?㋄ś"/>
      <sheetName val="dongia? ?s_x0004_??s"/>
      <sheetName val="phan tich DG?????_x0004_?????????????"/>
      <sheetName val=" ?s?_x0004_??s?"/>
      <sheetName val="ch DG????_x0004_???????"/>
      <sheetName val="phan tich DG????_x0004_????"/>
      <sheetName val="ch DG"/>
      <sheetName val=" ?s"/>
      <sheetName val="BTH phi"/>
      <sheetName val="BLT phi"/>
      <sheetName val="phi,le phi"/>
      <sheetName val="Bien Lai TON"/>
      <sheetName val="BCQT "/>
      <sheetName val="Giay di duong"/>
      <sheetName val="BC QT cua tung ap"/>
      <sheetName val="GIAO CHI TIEU THU QUY 07"/>
      <sheetName val="BANG TONG HOP GIAY NOP TIEN"/>
      <sheetName val="Hu?ng d?n"/>
      <sheetName val="Ví d? hàm Vlookup"/>
      <sheetName val="dongia_x0000__x0000__x0000__x0000__x0000__x0000__x0002__x0000__x0000__x0000_ _x0000_?s_x0000__x0004__x0000__x0000__x0000__x0000__x0000__x0000_?s_x0000_"/>
      <sheetName val="phaɮ tich DG??㠨Ȣ?_x0004_??????杀Ȣ?????"/>
      <sheetName val=" ?s_x0000__x0004__x0000_?s_x0000_"/>
      <sheetName val="@_x0000_@_x0000_@_x0000_@_x0000_@_x0000_@_x0000_@_x0000_@_x0000_@_x0000_@_x0000_@_x0000_@_x0000_@_x0000_@_x0000_@_x0000_@"/>
      <sheetName val="dongia??????_x0002_??? ??s?_x0004_???????s?"/>
      <sheetName val="_x0000__x0000__x0000__x0000__x0000__x0000__x0000__x0000__x0000_ _x0000_??_x0000__x0004__x0000__x0000__x0000__x0000__x0000__x0000_??_x0000__x0000__x0000__x0000__x0000__x0000__x0000__x0000_"/>
      <sheetName val="tuong"/>
      <sheetName val="[DT-TN.xlsMCT"/>
      <sheetName val="Sheet9"/>
      <sheetName val="donööö"/>
      <sheetName val="pha? tich DG?????_x0004_?????????????"/>
      <sheetName val="dongia?_x0002_? ?s?_x0004_??s?"/>
      <sheetName val="ch DG???_x0004_???????"/>
      <sheetName val="d_"/>
      <sheetName val="dongia__________ _㢠ś__x0004_______㋄ś_"/>
      <sheetName val="phan tich DG__㠨Ȣ__x0004_______杀Ȣ_____"/>
      <sheetName val="dongia_ 㢠ś__x0004__㋄ś_"/>
      <sheetName val="GIAVNX"/>
      <sheetName val="????????? ????_x0004_????????????????"/>
      <sheetName val="@?@?@?@?@?@?@?@?@?@?@?@?@?@?@?@"/>
      <sheetName val=" _s"/>
      <sheetName val="dongia_ 㢠ś_x0004__㋄ś"/>
      <sheetName val="_________ __s__x0004________s________"/>
      <sheetName val="dongia__________ __s__x0004________s_"/>
      <sheetName val="dongia_ _s__x0004___s_"/>
      <sheetName val="dongia_ _s_x0004___s"/>
      <sheetName val="ch DG______x0004_____________________"/>
      <sheetName val="phan tich DG______x0004______________"/>
      <sheetName val=" _s__x0004___s_"/>
      <sheetName val="ch DG_____x0004________"/>
      <sheetName val="phan tich DG_____x0004_____"/>
      <sheetName val="Hu_ng d_n"/>
      <sheetName val="Ví d_ hàm Vlookup"/>
      <sheetName val="phaɮ tich DG__㠨Ȣ__x0004_______杀Ȣ_____"/>
      <sheetName val="dongia_______x0002____ __s__x0004________s_"/>
      <sheetName val="dongia__x0002__ _s__x0004___s_"/>
      <sheetName val="pha_ tich DG______x0004______________"/>
      <sheetName val="ch DG__"/>
      <sheetName val="_@_@_@_@_@_@_@_@_@_@_@_@_@_@_@_"/>
      <sheetName val="ch DG____x0004________"/>
      <sheetName val="@"/>
      <sheetName val="dongia_x0000_ ??_x0000__x0004__x0000_??_x0000_"/>
      <sheetName val="RE"/>
      <sheetName val="G_x0016_L"/>
      <sheetName val="Tra_bang"/>
      <sheetName val="ctTBA"/>
      <sheetName val="KLt lan3"/>
      <sheetName val="Book 1 Summary"/>
      <sheetName val="dongia? ???_x0004_????"/>
      <sheetName val="tong ho`"/>
      <sheetName val="[DT-TN.xls_Cham cong TH 1-&gt;6"/>
      <sheetName val="@_@_@_@_@_@_@_@_@_@_@_@_@_@_@_@"/>
      <sheetName val="@?@?@?@?@?@?@?@?@?@?@?@?@?@?@?"/>
      <sheetName val="tong_hop"/>
      <sheetName val="phan_tich_DG"/>
      <sheetName val="gia_vat_lieu"/>
      <sheetName val="gia_xe_may"/>
      <sheetName val="gia_nhan_cong"/>
      <sheetName val="TC_"/>
      <sheetName val="TC__(2)"/>
      <sheetName val="PL_KS"/>
      <sheetName val="thi_sat"/>
      <sheetName val="den_bu"/>
      <sheetName val="dongia 㢠ś㋄ś"/>
      <sheetName val="Du_toan_(2)"/>
      <sheetName val="Du_toan"/>
      <sheetName val="Phan_tich_vat_tu"/>
      <sheetName val="Tong_hop_vat_tu"/>
      <sheetName val="Gia_tri_vat_tu"/>
      <sheetName val="Chenh_lech_vat_tu"/>
      <sheetName val="Du_thau"/>
      <sheetName val="Don_gia_chi_tiet"/>
      <sheetName val="Tu_van_Thiet_ke"/>
      <sheetName val="Tien_do_thi_cong"/>
      <sheetName val="Bia_du_toan"/>
      <sheetName val="Tro_giup"/>
      <sheetName val="dongia_㢠ś㋄ś"/>
      <sheetName val="phan_tich_DG㠨Ȣ杀Ȣ咄Ȣ"/>
      <sheetName val="GT_TT_(2)"/>
      <sheetName val="KLTC_giai_doan"/>
      <sheetName val="KL_(2)"/>
      <sheetName val="KLtt_lan3"/>
      <sheetName val="GTT2_lan3_tt"/>
      <sheetName val="GTT2_lan_4_dc_"/>
      <sheetName val="chenh_lech_gia"/>
      <sheetName val="KL_bao_con_lai"/>
      <sheetName val="GTT2_lan_4_tt"/>
      <sheetName val="Tai_khoan"/>
      <sheetName val="CT_doanh_thu_2005"/>
      <sheetName val="Dthu_2006_sua"/>
      <sheetName val="Doanh_thu_gia_thanh"/>
      <sheetName val="6_thang_2006"/>
      <sheetName val="Bao_cao_thue_(2)"/>
      <sheetName val="Tong_hop_CP_T10"/>
      <sheetName val="Bao_cao_thue"/>
      <sheetName val="Thue_cong_trinh"/>
      <sheetName val="Gia_thanh"/>
      <sheetName val="Pke_toan"/>
      <sheetName val="Gia_thanh_cong_trinh_-_Hoa"/>
      <sheetName val="Ke_toan_thuc_hien_cong_trinh"/>
      <sheetName val="Du_kien_DT_9_thang_de_nop"/>
      <sheetName val="TK_NO_111"/>
      <sheetName val="TK_NO_112"/>
      <sheetName val="TK_1418"/>
      <sheetName val="TK_331"/>
      <sheetName val="TK_1412"/>
      <sheetName val="BCAO_SDCT"/>
      <sheetName val="TK_142"/>
      <sheetName val="TK_242"/>
      <sheetName val="TK_CO_112"/>
      <sheetName val="TK_153"/>
      <sheetName val="CT_154"/>
      <sheetName val="TK_CO_111"/>
      <sheetName val="Hý?ng d?n"/>
      <sheetName val="dongia?????????? ????_x0004_?????????"/>
      <sheetName val="dongia? ??_x0004_???"/>
      <sheetName val="dongia_x0000_̃̃̃̃̃̃̃̃̃̃̃̃̃̃̃̃̃̃̃̃̃̃̃̃"/>
      <sheetName val="_DT-TN.xlsMCT"/>
      <sheetName val="_DT-TN.xls_Cham cong TH 1-&gt;6"/>
      <sheetName val="@_@_@_@_@_@_@_@_@_@_@_@_@_@_@_"/>
      <sheetName val="dongia_x0000__x0002__x0000_ ?s_x0000__x0004__x0000_?s_x0000_"/>
      <sheetName val="Ke toan thuk hien cong trinh"/>
      <sheetName val=" ??_x0000__x0004__x0000_??_x0000_"/>
      <sheetName val=" ???_x0004_????"/>
      <sheetName val="dongia?̃̃̃̃̃̃̃̃̃̃̃̃̃̃̃̃̃̃̃̃̃̃̃̃"/>
      <sheetName val="DT-XL"/>
      <sheetName val="BCTC"/>
      <sheetName val="HESO"/>
      <sheetName val="Loading"/>
      <sheetName val="Check C"/>
      <sheetName val="XXXPXXX0"/>
      <sheetName val="TH-Dien"/>
      <sheetName val="PEDESB"/>
      <sheetName val="DT-TN"/>
      <sheetName val="٬ongia_x0000__x0000__x0000__x0000__x0000__x0000__x0000__x0000__x0000__x0000_ _x0000_㢠ś_x0000__x0004__x0000__x0000__x0000__x0000__x0000__x0000_㋄ś_x0000_"/>
      <sheetName val="dtct cau"/>
      <sheetName val="_________ _____x0004_________________"/>
      <sheetName val="breakdown"/>
      <sheetName val="DG "/>
      <sheetName val="Gia"/>
      <sheetName val="Page_3"/>
      <sheetName val=" ?s?s"/>
      <sheetName val="dongia ?s?s"/>
      <sheetName val="dongia__________ _?s__x0004_______?s_"/>
      <sheetName val="dongia_ ?s__x0004__?s_"/>
      <sheetName val="dongia_ ?s_x0004__?s"/>
      <sheetName val="phan tich DG__??__x0004_______??_____"/>
      <sheetName val="~~~~~~~~~~~~~~~~~~~~~~~~~~~~~~~"/>
      <sheetName val="Tai_x0000_khoan"/>
      <sheetName val="#REF!"/>
      <sheetName val="Tai?khoan"/>
      <sheetName val="Gia "/>
      <sheetName val="pha? tich DG__??__x0004_______??_____"/>
      <sheetName val="dongia ????"/>
      <sheetName val="dongia_????"/>
      <sheetName val="phan_tich_DG??????"/>
      <sheetName val="Hý_ng d_n"/>
      <sheetName val="dongia__________ _____x0004__________"/>
      <sheetName val="dongia_ ____x0004_____"/>
      <sheetName val="Tai"/>
      <sheetName val="Thuc thanh"/>
      <sheetName val="Chenh lech vct tu"/>
      <sheetName val="IBASE"/>
      <sheetName val="DI-ESTI"/>
      <sheetName val="dongia_x0000_ 㢠ś_x0000__x0004__x0000_㏄ś_x0000_"/>
      <sheetName val="CLVP_TINH"/>
      <sheetName val="dongia_ ___x0004____"/>
      <sheetName val="phan_tich_DG㠨Ȣ杀Ȣ"/>
      <sheetName val="dongia 㢠ś?_x0004_?㋄ś?"/>
      <sheetName val="dongia? 㢠ś?_x0004_?㏄ś?"/>
      <sheetName val=" __"/>
      <sheetName val=" ____x0004_____"/>
      <sheetName val="dg-VTu"/>
      <sheetName val="phan tich DG?㠨Ȣ?_x0004_?杀Ȣ?咄Ȣ?"/>
      <sheetName val="Du th!u"/>
      <sheetName val="phan tich DG?㠨Ȣ?_x0004_?杀Ȣ?"/>
      <sheetName val="phan tich DG_㠨Ȣ__x0004__杀Ȣ_咄Ȣ_"/>
      <sheetName val="phan tich DG_㠨Ȣ__x0004__杀Ȣ_"/>
      <sheetName val="tong_hop1"/>
      <sheetName val="dongia 㢠ś__x0004__㋄ś_"/>
      <sheetName val="dongia_̃̃̃̃̃̃̃̃̃̃̃̃̃̃̃̃̃̃̃̃̃̃̃̃"/>
      <sheetName val="XF33"/>
      <sheetName val="Nhat ky - socai thang 1"/>
      <sheetName val="giamay"/>
      <sheetName val="dongia 㢠ś"/>
      <sheetName val="dongia_x0000_ 㢠_x0005__x0000__x0000__x0000_뛴"/>
      <sheetName val=" _s_s"/>
      <sheetName val="dongia _s_s"/>
      <sheetName val="CP)TV-CAU"/>
      <sheetName val="V? d? h?m Vlookup"/>
      <sheetName val="don???"/>
      <sheetName val="dongia_㢠ś㋄ś1"/>
      <sheetName val="__s_s"/>
      <sheetName val="dongia__s_s1"/>
      <sheetName val="ch_DG______"/>
      <sheetName val="Hướng_dẫn"/>
      <sheetName val="Ví_dụ_hàm_Vlookup"/>
      <sheetName val="phan_tich_DG____"/>
      <sheetName val="dongia__s_s"/>
      <sheetName val="phan_tich_DG1"/>
      <sheetName val="gia_vat_lieu1"/>
      <sheetName val="gia_xe_may1"/>
      <sheetName val="gia_nhan_cong1"/>
      <sheetName val="TC_1"/>
      <sheetName val="TC__(2)1"/>
      <sheetName val="PL_KS1"/>
      <sheetName val="thi_sat1"/>
      <sheetName val="den_bu1"/>
      <sheetName val="Du_toan_(2)1"/>
      <sheetName val="Du_toan1"/>
      <sheetName val="Phan_tich_vat_tu1"/>
      <sheetName val="Tong_hop_vat_tu1"/>
      <sheetName val="Gia_tri_vat_tu1"/>
      <sheetName val="Chenh_lech_vat_tu1"/>
      <sheetName val="Du_thau1"/>
      <sheetName val="Don_gia_chi_tiet1"/>
      <sheetName val="Tu_van_Thiet_ke1"/>
      <sheetName val="٬ongia"/>
      <sheetName val="dongia_x0000_ ?s_x0004__x0000_?_x0000_"/>
      <sheetName val="dongia__________ _??__x0004_______??_"/>
      <sheetName val="dongia_ ??__x0004__??_"/>
      <sheetName val="dongia_ ??_x0004__??"/>
      <sheetName val="_?s?s"/>
      <sheetName val="dongia_?s?s1"/>
      <sheetName val="ch_DG??????"/>
      <sheetName val="phan_tich_DG????"/>
      <sheetName val="dongia_?s?s"/>
      <sheetName val="TK NO 1q1"/>
      <sheetName val="聰han tich DG_x0000__x0000_㠨Ȣ_x0000__x0004__x0000__x0000__x0000__x0000__x0000__x0000_杀Ȣ_x0000__x0000__x0000__x0000__x0000_"/>
      <sheetName val="Hướng d麫n"/>
      <sheetName val="Ví dụ hàm Vloïkup"/>
      <sheetName val="dongia_x0000_ ?s_x0002__x0004__x0000_?s_x0000_"/>
      <sheetName val="BCQT`"/>
      <sheetName val="dongia????????? ?㢠ś?_x0004_??????㋄ś?"/>
      <sheetName val="dongia_x0000_~~~~~~~~~~~~~~~~~~~~~~~~"/>
      <sheetName val="٬ongia?????????? ?㢠ś?_x0004_??????㋄ś?"/>
      <sheetName val="gia 6at lieu"/>
      <sheetName val="TC  (2("/>
      <sheetName val="000000 0"/>
      <sheetName val=" ???_x0004_???_x0000_"/>
      <sheetName val=" ???_x0004_???¸"/>
      <sheetName val=" ???_x0004_???("/>
    </sheetNames>
    <sheetDataSet>
      <sheetData sheetId="0" refreshError="1"/>
      <sheetData sheetId="1" refreshError="1">
        <row r="6">
          <cell r="A6">
            <v>2</v>
          </cell>
          <cell r="B6" t="str">
            <v>VËt liÖu</v>
          </cell>
          <cell r="C6" t="str">
            <v>c¸i</v>
          </cell>
          <cell r="D6">
            <v>15000</v>
          </cell>
        </row>
        <row r="7">
          <cell r="A7" t="str">
            <v>147</v>
          </cell>
          <cell r="B7" t="str">
            <v>DÇu mazót</v>
          </cell>
          <cell r="C7" t="str">
            <v>kg</v>
          </cell>
          <cell r="D7">
            <v>36.576000000000001</v>
          </cell>
          <cell r="E7">
            <v>4300</v>
          </cell>
          <cell r="F7">
            <v>157277</v>
          </cell>
        </row>
        <row r="8">
          <cell r="A8" t="str">
            <v>082</v>
          </cell>
          <cell r="B8" t="str">
            <v>CÊp phèi</v>
          </cell>
          <cell r="C8" t="str">
            <v>m3</v>
          </cell>
          <cell r="D8">
            <v>49.334400000000002</v>
          </cell>
          <cell r="E8">
            <v>52581.25</v>
          </cell>
          <cell r="F8">
            <v>986688</v>
          </cell>
        </row>
        <row r="9">
          <cell r="A9" t="str">
            <v>049</v>
          </cell>
          <cell r="B9" t="str">
            <v>Bª t«ng nhùa h¹t mÞn</v>
          </cell>
          <cell r="C9" t="str">
            <v>TÊn</v>
          </cell>
          <cell r="D9">
            <v>34.50564</v>
          </cell>
          <cell r="E9">
            <v>918577</v>
          </cell>
        </row>
        <row r="10">
          <cell r="A10" t="str">
            <v>050</v>
          </cell>
          <cell r="B10" t="str">
            <v>Bª t«ng nhùa h¹t th«</v>
          </cell>
          <cell r="C10" t="str">
            <v>TÊn</v>
          </cell>
          <cell r="D10">
            <v>104762</v>
          </cell>
          <cell r="E10">
            <v>887074</v>
          </cell>
        </row>
        <row r="11">
          <cell r="A11" t="str">
            <v>367</v>
          </cell>
          <cell r="B11" t="str">
            <v>TÊm bª t«ng 20x20</v>
          </cell>
          <cell r="C11" t="str">
            <v>m</v>
          </cell>
          <cell r="D11">
            <v>73.8</v>
          </cell>
          <cell r="E11">
            <v>23000</v>
          </cell>
          <cell r="F11">
            <v>1697400</v>
          </cell>
        </row>
        <row r="12">
          <cell r="A12" t="str">
            <v>337</v>
          </cell>
          <cell r="B12" t="str">
            <v>ThÐp trßn</v>
          </cell>
          <cell r="C12" t="str">
            <v>kg</v>
          </cell>
          <cell r="D12">
            <v>377.34899999999999</v>
          </cell>
          <cell r="E12">
            <v>4100</v>
          </cell>
          <cell r="F12">
            <v>1547131</v>
          </cell>
        </row>
        <row r="13">
          <cell r="A13" t="str">
            <v>331</v>
          </cell>
          <cell r="B13" t="str">
            <v>ThÐp h×nh</v>
          </cell>
          <cell r="C13" t="str">
            <v>kg</v>
          </cell>
          <cell r="D13">
            <v>560.2704</v>
          </cell>
          <cell r="E13">
            <v>4014</v>
          </cell>
          <cell r="F13">
            <v>2248925</v>
          </cell>
        </row>
        <row r="14">
          <cell r="A14" t="str">
            <v>442</v>
          </cell>
          <cell r="B14" t="str">
            <v>§Êt ®Ìn</v>
          </cell>
          <cell r="C14" t="str">
            <v>kg</v>
          </cell>
          <cell r="D14">
            <v>24.94858</v>
          </cell>
          <cell r="E14">
            <v>7500</v>
          </cell>
          <cell r="F14">
            <v>187114</v>
          </cell>
        </row>
        <row r="15">
          <cell r="A15" t="str">
            <v>400</v>
          </cell>
          <cell r="B15" t="str">
            <v>¤ xy</v>
          </cell>
          <cell r="C15" t="str">
            <v>chai</v>
          </cell>
          <cell r="D15">
            <v>6.2348800000000004</v>
          </cell>
          <cell r="E15">
            <v>25000</v>
          </cell>
          <cell r="F15">
            <v>155872</v>
          </cell>
        </row>
        <row r="16">
          <cell r="A16" t="str">
            <v>348</v>
          </cell>
          <cell r="B16" t="str">
            <v>ThÐp ®Öm</v>
          </cell>
          <cell r="C16" t="str">
            <v>kg</v>
          </cell>
          <cell r="D16">
            <v>75.400000000000006</v>
          </cell>
          <cell r="E16">
            <v>5000</v>
          </cell>
          <cell r="F16">
            <v>377000</v>
          </cell>
        </row>
        <row r="17">
          <cell r="A17" t="str">
            <v>026</v>
          </cell>
          <cell r="B17" t="str">
            <v>Bu l«ng M18x20</v>
          </cell>
          <cell r="C17" t="str">
            <v>c¸i</v>
          </cell>
          <cell r="D17">
            <v>174</v>
          </cell>
          <cell r="E17">
            <v>2897</v>
          </cell>
          <cell r="F17">
            <v>504078</v>
          </cell>
        </row>
        <row r="18">
          <cell r="A18" t="str">
            <v>341</v>
          </cell>
          <cell r="B18" t="str">
            <v>ThÐp trßn D &gt; 18mm</v>
          </cell>
          <cell r="C18" t="str">
            <v>kg</v>
          </cell>
          <cell r="D18">
            <v>2780.52</v>
          </cell>
          <cell r="E18">
            <v>3971.43</v>
          </cell>
          <cell r="F18">
            <v>10515927</v>
          </cell>
        </row>
        <row r="19">
          <cell r="A19" t="str">
            <v>388</v>
          </cell>
          <cell r="B19" t="str">
            <v>V÷a bª t«ng</v>
          </cell>
          <cell r="C19" t="str">
            <v>m3</v>
          </cell>
          <cell r="D19">
            <v>473.23360000000002</v>
          </cell>
        </row>
        <row r="20">
          <cell r="A20" t="str">
            <v>443</v>
          </cell>
          <cell r="B20" t="str">
            <v>§Êt ®á</v>
          </cell>
          <cell r="C20" t="str">
            <v>m3</v>
          </cell>
          <cell r="D20">
            <v>26.39744</v>
          </cell>
          <cell r="E20">
            <v>52581.25</v>
          </cell>
          <cell r="F20">
            <v>527949</v>
          </cell>
        </row>
        <row r="21">
          <cell r="A21" t="str">
            <v>427</v>
          </cell>
          <cell r="B21" t="str">
            <v>§¸ d¨m 0,5x1</v>
          </cell>
          <cell r="C21" t="str">
            <v>m3</v>
          </cell>
          <cell r="D21">
            <v>9.8604800000000008</v>
          </cell>
          <cell r="E21">
            <v>123207.61</v>
          </cell>
          <cell r="F21">
            <v>788838</v>
          </cell>
        </row>
        <row r="22">
          <cell r="A22" t="str">
            <v>430</v>
          </cell>
          <cell r="B22" t="str">
            <v>§¸ d¨m 4x6 t/c</v>
          </cell>
          <cell r="C22" t="str">
            <v>m3</v>
          </cell>
          <cell r="D22">
            <v>69.36</v>
          </cell>
          <cell r="E22">
            <v>94327.61</v>
          </cell>
          <cell r="F22">
            <v>4161600</v>
          </cell>
        </row>
        <row r="23">
          <cell r="A23" t="str">
            <v>426</v>
          </cell>
          <cell r="B23" t="str">
            <v>§¸ d¨m 4x6 t/h</v>
          </cell>
          <cell r="C23" t="str">
            <v>m3</v>
          </cell>
          <cell r="D23">
            <v>7.4755500000000001</v>
          </cell>
          <cell r="E23">
            <v>79089.509999999995</v>
          </cell>
          <cell r="F23">
            <v>448533</v>
          </cell>
        </row>
        <row r="24">
          <cell r="A24" t="str">
            <v>434</v>
          </cell>
          <cell r="B24" t="str">
            <v>§¸ héc</v>
          </cell>
          <cell r="C24" t="str">
            <v>m3</v>
          </cell>
          <cell r="D24">
            <v>178.11600000000001</v>
          </cell>
          <cell r="E24">
            <v>75923.8</v>
          </cell>
          <cell r="F24">
            <v>8096263</v>
          </cell>
        </row>
        <row r="25">
          <cell r="A25" t="str">
            <v>163</v>
          </cell>
          <cell r="B25" t="str">
            <v>GiÊy dÇu</v>
          </cell>
          <cell r="C25" t="str">
            <v>m2</v>
          </cell>
          <cell r="D25">
            <v>287.53919999999999</v>
          </cell>
          <cell r="E25">
            <v>15000</v>
          </cell>
          <cell r="F25">
            <v>4313088</v>
          </cell>
        </row>
        <row r="26">
          <cell r="A26" t="str">
            <v>002</v>
          </cell>
          <cell r="B26" t="str">
            <v>Bao t¶i</v>
          </cell>
          <cell r="C26" t="str">
            <v>m2</v>
          </cell>
          <cell r="D26">
            <v>157.7664</v>
          </cell>
          <cell r="E26">
            <v>3800</v>
          </cell>
          <cell r="F26">
            <v>599512</v>
          </cell>
        </row>
        <row r="27">
          <cell r="A27" t="str">
            <v>343</v>
          </cell>
          <cell r="B27" t="str">
            <v>ThÐp trßn D&lt;= 18mm</v>
          </cell>
          <cell r="C27" t="str">
            <v>kg</v>
          </cell>
          <cell r="D27">
            <v>32321.0052</v>
          </cell>
          <cell r="E27">
            <v>3971.43</v>
          </cell>
          <cell r="F27">
            <v>122981425</v>
          </cell>
        </row>
        <row r="28">
          <cell r="A28" t="str">
            <v>8002</v>
          </cell>
          <cell r="B28" t="str">
            <v>ThÐp trßn D= 10mm A2</v>
          </cell>
          <cell r="C28" t="str">
            <v>kg</v>
          </cell>
          <cell r="D28">
            <v>1900</v>
          </cell>
          <cell r="E28">
            <v>4447.62</v>
          </cell>
        </row>
        <row r="29">
          <cell r="A29" t="str">
            <v>8000</v>
          </cell>
          <cell r="B29" t="str">
            <v>ThÐp trßn D&lt;= 12mm A2</v>
          </cell>
          <cell r="C29" t="str">
            <v>kg</v>
          </cell>
          <cell r="D29">
            <v>109524</v>
          </cell>
          <cell r="E29">
            <v>4447.62</v>
          </cell>
        </row>
        <row r="30">
          <cell r="A30" t="str">
            <v>412</v>
          </cell>
          <cell r="B30" t="str">
            <v>§inh ®Øa</v>
          </cell>
          <cell r="C30" t="str">
            <v>C¸i</v>
          </cell>
          <cell r="D30">
            <v>1283.63219</v>
          </cell>
          <cell r="E30">
            <v>600</v>
          </cell>
          <cell r="F30">
            <v>770179</v>
          </cell>
        </row>
        <row r="31">
          <cell r="A31" t="str">
            <v>232</v>
          </cell>
          <cell r="B31" t="str">
            <v>Gç v¸n cÇu c«ng t¸c</v>
          </cell>
          <cell r="C31" t="str">
            <v>m3</v>
          </cell>
          <cell r="D31">
            <v>71.614959999999996</v>
          </cell>
          <cell r="E31">
            <v>1454545</v>
          </cell>
          <cell r="F31">
            <v>104167182</v>
          </cell>
        </row>
        <row r="32">
          <cell r="A32" t="str">
            <v>282</v>
          </cell>
          <cell r="B32" t="str">
            <v>Phô gia dÎo ho¸</v>
          </cell>
          <cell r="C32" t="str">
            <v>kg</v>
          </cell>
          <cell r="D32">
            <v>13083.99057</v>
          </cell>
          <cell r="E32">
            <v>673</v>
          </cell>
          <cell r="F32">
            <v>8805526</v>
          </cell>
        </row>
        <row r="33">
          <cell r="A33" t="str">
            <v>0414</v>
          </cell>
          <cell r="B33" t="str">
            <v>èng bª t«ng ly t©m D1200mm (èng dµi 2m)</v>
          </cell>
          <cell r="C33" t="str">
            <v>m</v>
          </cell>
          <cell r="D33">
            <v>6740.6149999999998</v>
          </cell>
          <cell r="E33">
            <v>647619.05000000005</v>
          </cell>
        </row>
        <row r="34">
          <cell r="A34" t="str">
            <v>0412</v>
          </cell>
          <cell r="B34" t="str">
            <v>èng bª t«ng ly t©m D1000mm (èng dµi 2m)</v>
          </cell>
          <cell r="C34" t="str">
            <v>m</v>
          </cell>
          <cell r="D34">
            <v>1555.9949999999999</v>
          </cell>
          <cell r="E34">
            <v>461904.76</v>
          </cell>
          <cell r="F34">
            <v>12557733</v>
          </cell>
        </row>
        <row r="35">
          <cell r="A35" t="str">
            <v>127</v>
          </cell>
          <cell r="B35" t="str">
            <v>D©y buéc</v>
          </cell>
          <cell r="C35" t="str">
            <v>kg</v>
          </cell>
          <cell r="D35">
            <v>50.790900000000001</v>
          </cell>
          <cell r="E35">
            <v>5500</v>
          </cell>
          <cell r="F35">
            <v>279350</v>
          </cell>
        </row>
        <row r="36">
          <cell r="A36" t="str">
            <v>214</v>
          </cell>
          <cell r="B36" t="str">
            <v>G¹ch x©y (6,5x10,5x22)</v>
          </cell>
          <cell r="C36" t="str">
            <v>viªn</v>
          </cell>
          <cell r="D36">
            <v>495.11</v>
          </cell>
          <cell r="E36">
            <v>485.71</v>
          </cell>
          <cell r="F36">
            <v>225275</v>
          </cell>
        </row>
        <row r="37">
          <cell r="A37" t="str">
            <v>0410</v>
          </cell>
          <cell r="B37" t="str">
            <v>èng bª t«ng ly t©m D800mm (èng dµi 2m)</v>
          </cell>
          <cell r="C37" t="str">
            <v>m</v>
          </cell>
          <cell r="D37">
            <v>458.78</v>
          </cell>
          <cell r="E37">
            <v>357142.86</v>
          </cell>
        </row>
        <row r="38">
          <cell r="A38" t="str">
            <v>078</v>
          </cell>
          <cell r="B38" t="str">
            <v>C¸t mÞn ML 1,5 - 2,0</v>
          </cell>
          <cell r="C38" t="str">
            <v>m3</v>
          </cell>
          <cell r="D38">
            <v>64.351879999999994</v>
          </cell>
          <cell r="E38">
            <v>79716.009999999995</v>
          </cell>
          <cell r="F38">
            <v>3159098</v>
          </cell>
        </row>
        <row r="39">
          <cell r="A39" t="str">
            <v>220</v>
          </cell>
          <cell r="B39" t="str">
            <v>Gç chÌn khi l¾p cÊu kiÖn</v>
          </cell>
          <cell r="C39" t="str">
            <v>m3</v>
          </cell>
          <cell r="D39">
            <v>29.02</v>
          </cell>
          <cell r="E39">
            <v>1454545</v>
          </cell>
          <cell r="F39">
            <v>42210896</v>
          </cell>
        </row>
        <row r="40">
          <cell r="A40" t="str">
            <v>286</v>
          </cell>
          <cell r="B40" t="str">
            <v>Que hµn</v>
          </cell>
          <cell r="C40" t="str">
            <v>kg</v>
          </cell>
          <cell r="D40">
            <v>4426.36114</v>
          </cell>
          <cell r="E40">
            <v>8500</v>
          </cell>
          <cell r="F40">
            <v>37624070</v>
          </cell>
        </row>
        <row r="41">
          <cell r="A41" t="str">
            <v>313</v>
          </cell>
          <cell r="B41" t="str">
            <v>S¾t ®Öm</v>
          </cell>
          <cell r="C41" t="str">
            <v>kg</v>
          </cell>
          <cell r="D41">
            <v>2902</v>
          </cell>
          <cell r="E41">
            <v>5000</v>
          </cell>
          <cell r="F41">
            <v>14510000</v>
          </cell>
        </row>
        <row r="42">
          <cell r="A42" t="str">
            <v>385</v>
          </cell>
          <cell r="B42" t="str">
            <v>V÷a</v>
          </cell>
          <cell r="C42" t="str">
            <v>m3</v>
          </cell>
          <cell r="D42">
            <v>0.51382000000000005</v>
          </cell>
        </row>
        <row r="43">
          <cell r="A43" t="str">
            <v>234</v>
          </cell>
          <cell r="B43" t="str">
            <v>Gç v¸n khu«n (c¶ nÑp)</v>
          </cell>
          <cell r="C43" t="str">
            <v>m3</v>
          </cell>
          <cell r="D43">
            <v>40.070059999999998</v>
          </cell>
          <cell r="E43">
            <v>1454545</v>
          </cell>
          <cell r="F43">
            <v>58283705</v>
          </cell>
        </row>
        <row r="44">
          <cell r="A44" t="str">
            <v>136</v>
          </cell>
          <cell r="B44" t="str">
            <v>D©y thÐp</v>
          </cell>
          <cell r="C44" t="str">
            <v>kg</v>
          </cell>
          <cell r="D44">
            <v>7438.5787399999999</v>
          </cell>
          <cell r="E44">
            <v>5455</v>
          </cell>
          <cell r="F44">
            <v>40577447</v>
          </cell>
        </row>
        <row r="45">
          <cell r="A45" t="str">
            <v>344</v>
          </cell>
          <cell r="B45" t="str">
            <v>ThÐp trßn D&lt;=10mm</v>
          </cell>
          <cell r="C45" t="str">
            <v>kg</v>
          </cell>
          <cell r="D45">
            <v>325952.06205000001</v>
          </cell>
          <cell r="E45">
            <v>4100</v>
          </cell>
          <cell r="F45">
            <v>1336403454</v>
          </cell>
        </row>
        <row r="46">
          <cell r="A46" t="str">
            <v>0408</v>
          </cell>
          <cell r="B46" t="str">
            <v>èng bª t«ng ly t©m D600mm (èng dµi 2m)</v>
          </cell>
          <cell r="C46" t="str">
            <v>m</v>
          </cell>
          <cell r="D46">
            <v>24.36</v>
          </cell>
          <cell r="E46">
            <v>180952.38</v>
          </cell>
        </row>
        <row r="47">
          <cell r="A47" t="str">
            <v>079</v>
          </cell>
          <cell r="B47" t="str">
            <v>C¸t nÒn</v>
          </cell>
          <cell r="C47" t="str">
            <v>m3</v>
          </cell>
          <cell r="D47">
            <v>435.57659999999998</v>
          </cell>
          <cell r="E47">
            <v>40668.39</v>
          </cell>
          <cell r="F47">
            <v>7523279</v>
          </cell>
        </row>
        <row r="48">
          <cell r="A48" t="str">
            <v>126</v>
          </cell>
          <cell r="B48" t="str">
            <v>D©y</v>
          </cell>
          <cell r="C48" t="str">
            <v>kg</v>
          </cell>
          <cell r="D48">
            <v>620.90231000000006</v>
          </cell>
          <cell r="E48">
            <v>5500</v>
          </cell>
          <cell r="F48">
            <v>3414963</v>
          </cell>
        </row>
        <row r="49">
          <cell r="A49" t="str">
            <v>231</v>
          </cell>
          <cell r="B49" t="str">
            <v>Gç v¸n</v>
          </cell>
          <cell r="C49" t="str">
            <v>m3</v>
          </cell>
          <cell r="D49">
            <v>14.951700000000001</v>
          </cell>
          <cell r="E49">
            <v>1454545</v>
          </cell>
          <cell r="F49">
            <v>21747920</v>
          </cell>
        </row>
        <row r="50">
          <cell r="A50" t="str">
            <v>071</v>
          </cell>
          <cell r="B50" t="str">
            <v>C©y chèng</v>
          </cell>
          <cell r="C50" t="str">
            <v>c©y</v>
          </cell>
          <cell r="D50">
            <v>2358.3970300000001</v>
          </cell>
          <cell r="E50">
            <v>17142.86</v>
          </cell>
          <cell r="F50">
            <v>23583970</v>
          </cell>
        </row>
        <row r="51">
          <cell r="A51" t="str">
            <v>100</v>
          </cell>
          <cell r="B51" t="str">
            <v>Cäc tre</v>
          </cell>
          <cell r="C51" t="str">
            <v>m</v>
          </cell>
          <cell r="D51">
            <v>138712.21875</v>
          </cell>
          <cell r="E51">
            <v>1136</v>
          </cell>
          <cell r="F51">
            <v>157577080</v>
          </cell>
        </row>
        <row r="52">
          <cell r="A52" t="str">
            <v>141</v>
          </cell>
          <cell r="B52" t="str">
            <v>D©y thõng</v>
          </cell>
          <cell r="C52" t="str">
            <v>m</v>
          </cell>
          <cell r="D52">
            <v>6562.5420000000004</v>
          </cell>
          <cell r="E52">
            <v>1121</v>
          </cell>
          <cell r="F52">
            <v>7356610</v>
          </cell>
        </row>
        <row r="53">
          <cell r="A53" t="str">
            <v>272</v>
          </cell>
          <cell r="B53" t="str">
            <v>Nhùa bitum sè 4</v>
          </cell>
          <cell r="C53" t="str">
            <v>kg</v>
          </cell>
          <cell r="D53">
            <v>5889.5495199999996</v>
          </cell>
          <cell r="E53">
            <v>2747</v>
          </cell>
          <cell r="F53">
            <v>13545964</v>
          </cell>
        </row>
        <row r="54">
          <cell r="A54" t="str">
            <v>428</v>
          </cell>
          <cell r="B54" t="str">
            <v>§¸ d¨m 1x2</v>
          </cell>
          <cell r="C54" t="str">
            <v>m3</v>
          </cell>
          <cell r="D54">
            <v>5234.9716600000002</v>
          </cell>
          <cell r="E54">
            <v>107017.13</v>
          </cell>
          <cell r="F54">
            <v>385482373</v>
          </cell>
        </row>
        <row r="55">
          <cell r="A55" t="str">
            <v>119</v>
          </cell>
          <cell r="B55" t="str">
            <v>Cñi</v>
          </cell>
          <cell r="C55" t="str">
            <v>kg</v>
          </cell>
          <cell r="D55">
            <v>97185.240720000002</v>
          </cell>
          <cell r="E55">
            <v>400</v>
          </cell>
          <cell r="F55">
            <v>38874096</v>
          </cell>
        </row>
        <row r="56">
          <cell r="A56" t="str">
            <v>067</v>
          </cell>
          <cell r="B56" t="str">
            <v>Bét ®¸</v>
          </cell>
          <cell r="C56" t="str">
            <v>kg</v>
          </cell>
          <cell r="D56">
            <v>46573.931519999998</v>
          </cell>
          <cell r="E56">
            <v>266.66666666666663</v>
          </cell>
          <cell r="F56">
            <v>8476456</v>
          </cell>
        </row>
        <row r="57">
          <cell r="A57" t="str">
            <v>271</v>
          </cell>
          <cell r="B57" t="str">
            <v>Nhùa bitum</v>
          </cell>
          <cell r="C57" t="str">
            <v>kg</v>
          </cell>
          <cell r="D57">
            <v>80860.92</v>
          </cell>
          <cell r="E57">
            <v>2747</v>
          </cell>
          <cell r="F57">
            <v>185980116</v>
          </cell>
        </row>
        <row r="58">
          <cell r="A58" t="str">
            <v>401</v>
          </cell>
          <cell r="B58" t="str">
            <v>§inh</v>
          </cell>
          <cell r="C58" t="str">
            <v>kg</v>
          </cell>
          <cell r="D58">
            <v>2302.0592499999998</v>
          </cell>
          <cell r="E58">
            <v>5455</v>
          </cell>
          <cell r="F58">
            <v>12557733</v>
          </cell>
        </row>
        <row r="59">
          <cell r="A59" t="str">
            <v>221</v>
          </cell>
          <cell r="B59" t="str">
            <v>Gç chèng</v>
          </cell>
          <cell r="C59" t="str">
            <v>m3</v>
          </cell>
          <cell r="D59">
            <v>62.123640000000002</v>
          </cell>
          <cell r="E59">
            <v>1454545</v>
          </cell>
          <cell r="F59">
            <v>90361630</v>
          </cell>
        </row>
        <row r="60">
          <cell r="A60" t="str">
            <v>239</v>
          </cell>
          <cell r="B60" t="str">
            <v>Gç ®µ nÑp</v>
          </cell>
          <cell r="C60" t="str">
            <v>m3</v>
          </cell>
          <cell r="D60">
            <v>16.925940000000001</v>
          </cell>
          <cell r="E60">
            <v>1454545</v>
          </cell>
          <cell r="F60">
            <v>24619541</v>
          </cell>
        </row>
        <row r="61">
          <cell r="A61" t="str">
            <v>233</v>
          </cell>
          <cell r="B61" t="str">
            <v>Gç v¸n khu«n</v>
          </cell>
          <cell r="C61" t="str">
            <v>m3</v>
          </cell>
          <cell r="D61">
            <v>114.6778</v>
          </cell>
          <cell r="E61">
            <v>1454545</v>
          </cell>
          <cell r="F61">
            <v>166804021</v>
          </cell>
        </row>
        <row r="62">
          <cell r="A62" t="str">
            <v>275</v>
          </cell>
          <cell r="B62" t="str">
            <v>N­íc</v>
          </cell>
          <cell r="C62" t="str">
            <v>LÝt</v>
          </cell>
          <cell r="D62">
            <v>1213213.2553900001</v>
          </cell>
          <cell r="E62">
            <v>6</v>
          </cell>
          <cell r="F62">
            <v>2426427</v>
          </cell>
        </row>
        <row r="63">
          <cell r="A63" t="str">
            <v>429</v>
          </cell>
          <cell r="B63" t="str">
            <v>§¸ d¨m 2x4</v>
          </cell>
          <cell r="C63" t="str">
            <v>m3</v>
          </cell>
          <cell r="D63">
            <v>397.76119</v>
          </cell>
          <cell r="E63">
            <v>102899.04</v>
          </cell>
          <cell r="F63">
            <v>27843283</v>
          </cell>
        </row>
        <row r="64">
          <cell r="A64" t="str">
            <v>081</v>
          </cell>
          <cell r="B64" t="str">
            <v>C¸t vµng</v>
          </cell>
          <cell r="C64" t="str">
            <v>m3</v>
          </cell>
          <cell r="D64">
            <v>3098.9452200000001</v>
          </cell>
          <cell r="E64">
            <v>79716.009999999995</v>
          </cell>
          <cell r="F64">
            <v>163398085</v>
          </cell>
        </row>
        <row r="65">
          <cell r="A65" t="str">
            <v>0002</v>
          </cell>
          <cell r="B65" t="str">
            <v>C¸t vµng</v>
          </cell>
          <cell r="C65" t="str">
            <v>m3</v>
          </cell>
          <cell r="D65">
            <v>203.15798000000001</v>
          </cell>
          <cell r="E65">
            <v>79716.009999999995</v>
          </cell>
          <cell r="F65">
            <v>10711911</v>
          </cell>
        </row>
        <row r="66">
          <cell r="A66" t="str">
            <v>390</v>
          </cell>
          <cell r="B66" t="str">
            <v>Xi m¨ng PC30</v>
          </cell>
          <cell r="C66" t="str">
            <v>kg</v>
          </cell>
          <cell r="D66">
            <v>2379864.18872</v>
          </cell>
          <cell r="E66">
            <v>714.29</v>
          </cell>
          <cell r="F66">
            <v>1601648599</v>
          </cell>
        </row>
        <row r="67">
          <cell r="A67" t="str">
            <v>0192</v>
          </cell>
          <cell r="B67" t="str">
            <v>Cñi ®un</v>
          </cell>
          <cell r="C67" t="str">
            <v>kg</v>
          </cell>
          <cell r="D67">
            <v>6936.9691999999995</v>
          </cell>
          <cell r="E67">
            <v>400</v>
          </cell>
          <cell r="F67">
            <v>2774788</v>
          </cell>
        </row>
        <row r="68">
          <cell r="A68" t="str">
            <v>0191</v>
          </cell>
          <cell r="B68" t="str">
            <v>Nhùa bi tum</v>
          </cell>
          <cell r="C68" t="str">
            <v>kg</v>
          </cell>
          <cell r="D68">
            <v>6936.9691999999995</v>
          </cell>
          <cell r="E68">
            <v>2747</v>
          </cell>
          <cell r="F68">
            <v>20810908</v>
          </cell>
        </row>
        <row r="69">
          <cell r="A69" t="str">
            <v>0372</v>
          </cell>
          <cell r="B69" t="str">
            <v>D©y ®ay</v>
          </cell>
          <cell r="C69" t="str">
            <v>kg</v>
          </cell>
          <cell r="D69">
            <v>22048.333999999999</v>
          </cell>
          <cell r="E69">
            <v>2500</v>
          </cell>
          <cell r="F69">
            <v>61760966</v>
          </cell>
        </row>
        <row r="70">
          <cell r="A70" t="str">
            <v>0406</v>
          </cell>
          <cell r="B70" t="str">
            <v>èng bª t«ng ly t©m D400mm (èng dµi 2m)</v>
          </cell>
          <cell r="C70" t="str">
            <v>m</v>
          </cell>
          <cell r="D70">
            <v>645.54</v>
          </cell>
          <cell r="E70">
            <v>104761.9</v>
          </cell>
        </row>
        <row r="71">
          <cell r="A71">
            <v>8001</v>
          </cell>
          <cell r="B71" t="str">
            <v>N¾p ga gang</v>
          </cell>
          <cell r="C71" t="str">
            <v>c¸i</v>
          </cell>
          <cell r="D71">
            <v>150</v>
          </cell>
          <cell r="E71">
            <v>1800000</v>
          </cell>
        </row>
        <row r="72">
          <cell r="A72" t="str">
            <v>6125</v>
          </cell>
          <cell r="B72" t="str">
            <v>Nh©n c«ng 2,5/7</v>
          </cell>
          <cell r="C72" t="str">
            <v>c«ng</v>
          </cell>
          <cell r="D72">
            <v>2.5272000000000001</v>
          </cell>
          <cell r="E72">
            <v>11889</v>
          </cell>
          <cell r="F72">
            <v>30046</v>
          </cell>
        </row>
        <row r="73">
          <cell r="A73" t="str">
            <v>6140</v>
          </cell>
          <cell r="B73" t="str">
            <v>Nh©n c«ng 4/7</v>
          </cell>
          <cell r="C73" t="str">
            <v>c«ng</v>
          </cell>
          <cell r="D73">
            <v>7110.9864900000002</v>
          </cell>
          <cell r="E73">
            <v>13529</v>
          </cell>
          <cell r="F73">
            <v>96204536</v>
          </cell>
        </row>
        <row r="74">
          <cell r="A74" t="str">
            <v>6137</v>
          </cell>
          <cell r="B74" t="str">
            <v>Nh©n c«ng 3,7/7</v>
          </cell>
          <cell r="C74" t="str">
            <v>c«ng</v>
          </cell>
          <cell r="D74">
            <v>1330.2401199999999</v>
          </cell>
          <cell r="E74">
            <v>13194</v>
          </cell>
          <cell r="F74">
            <v>17551188</v>
          </cell>
        </row>
        <row r="75">
          <cell r="A75" t="str">
            <v>6006</v>
          </cell>
          <cell r="B75" t="str">
            <v>Nh©n c«ng bËc 4/7</v>
          </cell>
          <cell r="C75" t="str">
            <v>C«ng</v>
          </cell>
          <cell r="D75">
            <v>41484.468999999997</v>
          </cell>
          <cell r="E75">
            <v>14506</v>
          </cell>
          <cell r="F75">
            <v>601773707</v>
          </cell>
        </row>
        <row r="76">
          <cell r="A76" t="str">
            <v>6135</v>
          </cell>
          <cell r="B76" t="str">
            <v>Nh©n c«ng 3,5/7</v>
          </cell>
          <cell r="C76" t="str">
            <v>c«ng</v>
          </cell>
          <cell r="D76">
            <v>21174.588159999999</v>
          </cell>
          <cell r="E76">
            <v>12971</v>
          </cell>
          <cell r="F76">
            <v>274655583</v>
          </cell>
        </row>
        <row r="77">
          <cell r="A77" t="str">
            <v>6005</v>
          </cell>
          <cell r="B77" t="str">
            <v>Nh©n c«ng bËc 3,5/7</v>
          </cell>
          <cell r="C77" t="str">
            <v>C«ng</v>
          </cell>
          <cell r="D77">
            <v>796.27200000000005</v>
          </cell>
          <cell r="E77">
            <v>13809</v>
          </cell>
          <cell r="F77">
            <v>10995720</v>
          </cell>
        </row>
        <row r="78">
          <cell r="A78" t="str">
            <v>6127</v>
          </cell>
          <cell r="B78" t="str">
            <v>Nh©n c«ng 2,7/7</v>
          </cell>
          <cell r="C78" t="str">
            <v>c«ng</v>
          </cell>
          <cell r="D78">
            <v>28854.020789999999</v>
          </cell>
          <cell r="E78">
            <v>12099</v>
          </cell>
          <cell r="F78">
            <v>349104798</v>
          </cell>
        </row>
        <row r="79">
          <cell r="A79" t="str">
            <v>6130</v>
          </cell>
          <cell r="B79" t="str">
            <v>Nh©n c«ng 3/7</v>
          </cell>
          <cell r="C79" t="str">
            <v>c«ng</v>
          </cell>
          <cell r="D79">
            <v>24441.44425</v>
          </cell>
          <cell r="E79">
            <v>12413</v>
          </cell>
          <cell r="F79">
            <v>303391647</v>
          </cell>
        </row>
        <row r="80">
          <cell r="A80">
            <v>76</v>
          </cell>
          <cell r="B80" t="str">
            <v>M¸y thi c«ng</v>
          </cell>
          <cell r="C80" t="str">
            <v>c¸i</v>
          </cell>
          <cell r="D80">
            <v>50000</v>
          </cell>
        </row>
        <row r="81">
          <cell r="A81" t="str">
            <v>7576</v>
          </cell>
          <cell r="B81" t="str">
            <v>M¸y ®Çm b¸nh lèp 16T</v>
          </cell>
          <cell r="C81" t="str">
            <v>ca</v>
          </cell>
          <cell r="D81">
            <v>4.6080000000000003E-2</v>
          </cell>
          <cell r="E81">
            <v>432053</v>
          </cell>
          <cell r="F81">
            <v>19909</v>
          </cell>
        </row>
        <row r="82">
          <cell r="A82" t="str">
            <v>7544</v>
          </cell>
          <cell r="B82" t="str">
            <v>M¸y lu 10T</v>
          </cell>
          <cell r="C82" t="str">
            <v>ca</v>
          </cell>
          <cell r="D82">
            <v>8.6400000000000005E-2</v>
          </cell>
          <cell r="E82">
            <v>288922</v>
          </cell>
          <cell r="F82">
            <v>24963</v>
          </cell>
        </row>
        <row r="83">
          <cell r="A83" t="str">
            <v>7555</v>
          </cell>
          <cell r="B83" t="str">
            <v>M¸y r¶i 20T/h</v>
          </cell>
          <cell r="C83" t="str">
            <v>ca</v>
          </cell>
          <cell r="D83">
            <v>7.1999999999999995E-2</v>
          </cell>
          <cell r="E83">
            <v>450000</v>
          </cell>
          <cell r="F83">
            <v>32400</v>
          </cell>
        </row>
        <row r="84">
          <cell r="A84" t="str">
            <v>7539</v>
          </cell>
          <cell r="B84" t="str">
            <v>M¸y khoan 4,5kw</v>
          </cell>
          <cell r="C84" t="str">
            <v>ca</v>
          </cell>
          <cell r="D84">
            <v>1.5854999999999999</v>
          </cell>
          <cell r="E84">
            <v>72334</v>
          </cell>
          <cell r="F84">
            <v>114686</v>
          </cell>
        </row>
        <row r="85">
          <cell r="A85" t="str">
            <v>7545</v>
          </cell>
          <cell r="B85" t="str">
            <v>M¸y lu 8,5T</v>
          </cell>
          <cell r="C85" t="str">
            <v>ca</v>
          </cell>
          <cell r="D85">
            <v>9.6975999999999996</v>
          </cell>
          <cell r="E85">
            <v>252823</v>
          </cell>
          <cell r="F85">
            <v>2451776</v>
          </cell>
        </row>
        <row r="86">
          <cell r="A86" t="str">
            <v>7561</v>
          </cell>
          <cell r="B86" t="str">
            <v>M¸y vËn th¨ng 0,8T</v>
          </cell>
          <cell r="C86" t="str">
            <v>ca</v>
          </cell>
          <cell r="D86">
            <v>64.078770000000006</v>
          </cell>
          <cell r="E86">
            <v>54495</v>
          </cell>
          <cell r="F86">
            <v>3491973</v>
          </cell>
        </row>
        <row r="87">
          <cell r="A87" t="str">
            <v>7538</v>
          </cell>
          <cell r="B87" t="str">
            <v>M¸y hµn 23kw</v>
          </cell>
          <cell r="C87" t="str">
            <v>ca</v>
          </cell>
          <cell r="D87">
            <v>634.41282999999999</v>
          </cell>
          <cell r="E87">
            <v>77338</v>
          </cell>
          <cell r="F87">
            <v>49064219</v>
          </cell>
        </row>
        <row r="88">
          <cell r="A88" t="str">
            <v>7506</v>
          </cell>
          <cell r="B88" t="str">
            <v>CÇn cÈu 10T</v>
          </cell>
          <cell r="C88" t="str">
            <v>ca</v>
          </cell>
          <cell r="D88">
            <v>105.922</v>
          </cell>
          <cell r="E88">
            <v>615511</v>
          </cell>
          <cell r="F88">
            <v>65196156</v>
          </cell>
        </row>
        <row r="89">
          <cell r="A89" t="str">
            <v>7559</v>
          </cell>
          <cell r="B89" t="str">
            <v>M¸y trén 80L</v>
          </cell>
          <cell r="C89" t="str">
            <v>ca</v>
          </cell>
          <cell r="D89">
            <v>0.78237000000000001</v>
          </cell>
          <cell r="E89">
            <v>45294</v>
          </cell>
          <cell r="F89">
            <v>35437</v>
          </cell>
        </row>
        <row r="90">
          <cell r="A90" t="str">
            <v>7536</v>
          </cell>
          <cell r="B90" t="str">
            <v>M¸y c¾t uèn</v>
          </cell>
          <cell r="C90" t="str">
            <v>ca</v>
          </cell>
          <cell r="D90">
            <v>140.30824000000001</v>
          </cell>
          <cell r="E90">
            <v>39789</v>
          </cell>
          <cell r="F90">
            <v>5582725</v>
          </cell>
        </row>
        <row r="91">
          <cell r="A91" t="str">
            <v>7573</v>
          </cell>
          <cell r="B91" t="str">
            <v>M¸y ®Çm 25T</v>
          </cell>
          <cell r="C91" t="str">
            <v>ca</v>
          </cell>
          <cell r="D91">
            <v>221.21337</v>
          </cell>
          <cell r="E91">
            <v>580000</v>
          </cell>
          <cell r="F91">
            <v>128303755</v>
          </cell>
        </row>
        <row r="92">
          <cell r="A92" t="str">
            <v>7579</v>
          </cell>
          <cell r="B92" t="str">
            <v>M¸y ®Çm dïi 1,5kw</v>
          </cell>
          <cell r="C92" t="str">
            <v>ca</v>
          </cell>
          <cell r="D92">
            <v>410.88961999999998</v>
          </cell>
          <cell r="E92">
            <v>37456</v>
          </cell>
          <cell r="F92">
            <v>15390282</v>
          </cell>
        </row>
        <row r="93">
          <cell r="A93" t="str">
            <v>7558</v>
          </cell>
          <cell r="B93" t="str">
            <v>M¸y trén 250L</v>
          </cell>
          <cell r="C93" t="str">
            <v>ca</v>
          </cell>
          <cell r="D93">
            <v>641.54966999999999</v>
          </cell>
          <cell r="E93">
            <v>96272</v>
          </cell>
          <cell r="F93">
            <v>61763270</v>
          </cell>
        </row>
        <row r="94">
          <cell r="A94" t="str">
            <v>6805</v>
          </cell>
          <cell r="B94" t="str">
            <v>CÈu b¸nh h¬i 6,0T</v>
          </cell>
          <cell r="C94" t="str">
            <v>ca</v>
          </cell>
          <cell r="D94">
            <v>250.79310000000001</v>
          </cell>
          <cell r="E94">
            <v>357174</v>
          </cell>
        </row>
        <row r="95">
          <cell r="A95" t="str">
            <v>7586</v>
          </cell>
          <cell r="B95" t="str">
            <v>M¸y ñi 110cv</v>
          </cell>
          <cell r="C95" t="str">
            <v>ca</v>
          </cell>
          <cell r="D95">
            <v>145.06644</v>
          </cell>
          <cell r="E95">
            <v>669348</v>
          </cell>
          <cell r="F95">
            <v>97099931</v>
          </cell>
        </row>
        <row r="96">
          <cell r="A96" t="str">
            <v>7616</v>
          </cell>
          <cell r="B96" t="str">
            <v>¤ t« &lt;=5T</v>
          </cell>
          <cell r="C96" t="str">
            <v>ca</v>
          </cell>
          <cell r="D96">
            <v>717.91236000000004</v>
          </cell>
          <cell r="E96">
            <v>309841</v>
          </cell>
          <cell r="F96">
            <v>222438684</v>
          </cell>
        </row>
        <row r="97">
          <cell r="A97" t="str">
            <v>7565</v>
          </cell>
          <cell r="B97" t="str">
            <v>M¸y ®µo &lt;= 0,4m3</v>
          </cell>
          <cell r="C97" t="str">
            <v>ca</v>
          </cell>
          <cell r="D97">
            <v>521.92228</v>
          </cell>
          <cell r="E97">
            <v>393549</v>
          </cell>
          <cell r="F97">
            <v>205401991</v>
          </cell>
        </row>
        <row r="98">
          <cell r="A98" t="str">
            <v>.</v>
          </cell>
          <cell r="B98" t="str">
            <v>VËt liÖu kh¸c</v>
          </cell>
          <cell r="C98" t="str">
            <v>m2</v>
          </cell>
          <cell r="D98">
            <v>3800</v>
          </cell>
          <cell r="E98">
            <v>0</v>
          </cell>
          <cell r="F98">
            <v>50057508</v>
          </cell>
        </row>
        <row r="99">
          <cell r="A99" t="str">
            <v>.</v>
          </cell>
          <cell r="B99" t="str">
            <v>Nh©n c«ng kh¸c</v>
          </cell>
          <cell r="C99" t="str">
            <v>bÇu</v>
          </cell>
          <cell r="D99">
            <v>2000</v>
          </cell>
        </row>
        <row r="100">
          <cell r="A100" t="str">
            <v>.</v>
          </cell>
          <cell r="B100" t="str">
            <v>M¸y thi c«ng kh¸c</v>
          </cell>
          <cell r="C100" t="str">
            <v>bé</v>
          </cell>
          <cell r="D100">
            <v>170000</v>
          </cell>
          <cell r="E100">
            <v>0</v>
          </cell>
          <cell r="F100">
            <v>84087</v>
          </cell>
        </row>
        <row r="101">
          <cell r="A101" t="str">
            <v>TT</v>
          </cell>
          <cell r="B101" t="str">
            <v>VËn chuyÓn èng cèng D=400</v>
          </cell>
          <cell r="C101" t="str">
            <v>m</v>
          </cell>
          <cell r="D101">
            <v>636</v>
          </cell>
        </row>
        <row r="102">
          <cell r="A102" t="str">
            <v>TT2</v>
          </cell>
          <cell r="B102" t="str">
            <v>VËn chuyÓn èng cèng D=600</v>
          </cell>
          <cell r="C102" t="str">
            <v>m</v>
          </cell>
          <cell r="D102">
            <v>24</v>
          </cell>
        </row>
        <row r="103">
          <cell r="A103" t="str">
            <v>TT3</v>
          </cell>
          <cell r="B103" t="str">
            <v>VËn chuyÓn vµ l¾p ®Æt tÊm ®an cèng D=600</v>
          </cell>
          <cell r="C103" t="str">
            <v>tÊm</v>
          </cell>
          <cell r="D103">
            <v>24</v>
          </cell>
        </row>
        <row r="104">
          <cell r="A104" t="str">
            <v>a</v>
          </cell>
          <cell r="B104" t="str">
            <v>ChÌn khe cèng</v>
          </cell>
          <cell r="C104" t="str">
            <v>kg</v>
          </cell>
          <cell r="D104">
            <v>381</v>
          </cell>
        </row>
        <row r="105">
          <cell r="A105" t="str">
            <v>b</v>
          </cell>
          <cell r="B105" t="str">
            <v>§óc tÊm ®an mèi nèi</v>
          </cell>
          <cell r="C105" t="str">
            <v>tÊm</v>
          </cell>
          <cell r="D105">
            <v>44</v>
          </cell>
        </row>
        <row r="106">
          <cell r="A106" t="str">
            <v>TT4</v>
          </cell>
          <cell r="B106" t="str">
            <v>VËn chuyÓn mèi nèi</v>
          </cell>
          <cell r="C106" t="str">
            <v>tÊm</v>
          </cell>
          <cell r="D106">
            <v>44</v>
          </cell>
        </row>
        <row r="107">
          <cell r="A107" t="str">
            <v>TT5</v>
          </cell>
          <cell r="B107" t="str">
            <v>VËn chuyÓn èng cèng D800</v>
          </cell>
          <cell r="C107" t="str">
            <v>m</v>
          </cell>
          <cell r="D107">
            <v>452</v>
          </cell>
        </row>
        <row r="108">
          <cell r="A108" t="str">
            <v>TT3</v>
          </cell>
          <cell r="B108" t="str">
            <v>VËn chuyÓn vµ l¾p ®Æt tÊm ®an cèng D=600</v>
          </cell>
          <cell r="C108" t="str">
            <v>tÊm</v>
          </cell>
          <cell r="D108">
            <v>452</v>
          </cell>
        </row>
        <row r="109">
          <cell r="A109" t="str">
            <v>a</v>
          </cell>
          <cell r="B109" t="str">
            <v>ChÌn khe cèng</v>
          </cell>
          <cell r="C109" t="str">
            <v>kg</v>
          </cell>
          <cell r="D109">
            <v>12727</v>
          </cell>
        </row>
        <row r="110">
          <cell r="A110" t="str">
            <v>b</v>
          </cell>
          <cell r="B110" t="str">
            <v>§óc tÊm ®an mèi nèi</v>
          </cell>
          <cell r="C110" t="str">
            <v>tÊm</v>
          </cell>
          <cell r="D110">
            <v>1281</v>
          </cell>
        </row>
        <row r="111">
          <cell r="A111" t="str">
            <v>TT4</v>
          </cell>
          <cell r="B111" t="str">
            <v>VËn chuyÓn mèi nèi</v>
          </cell>
          <cell r="C111" t="str">
            <v>tÊm</v>
          </cell>
          <cell r="D111">
            <v>1281</v>
          </cell>
        </row>
        <row r="112">
          <cell r="A112" t="str">
            <v>TT5</v>
          </cell>
          <cell r="B112" t="str">
            <v>VËn chuyÓn èng cèng D1000</v>
          </cell>
          <cell r="C112" t="str">
            <v>m</v>
          </cell>
          <cell r="D112">
            <v>1502</v>
          </cell>
        </row>
        <row r="113">
          <cell r="A113" t="str">
            <v>TT3</v>
          </cell>
          <cell r="B113" t="str">
            <v>VËn chuyÓn vµ l¾p ®Æt tÊm ®an cèng D=600</v>
          </cell>
          <cell r="C113" t="str">
            <v>tÊm</v>
          </cell>
          <cell r="D113">
            <v>1502</v>
          </cell>
        </row>
        <row r="114">
          <cell r="A114" t="str">
            <v>a</v>
          </cell>
          <cell r="B114" t="str">
            <v>chÌn khe cèng</v>
          </cell>
          <cell r="C114" t="str">
            <v>c¸i</v>
          </cell>
          <cell r="D114">
            <v>2300</v>
          </cell>
        </row>
        <row r="115">
          <cell r="A115" t="str">
            <v>b</v>
          </cell>
          <cell r="B115" t="str">
            <v>§óc tÊm ®an mèi nèi</v>
          </cell>
          <cell r="C115" t="str">
            <v>tÊm</v>
          </cell>
          <cell r="D115">
            <v>4389</v>
          </cell>
        </row>
        <row r="116">
          <cell r="A116" t="str">
            <v>TT4</v>
          </cell>
          <cell r="B116" t="str">
            <v>VËn chuyÓn mèi nèi</v>
          </cell>
          <cell r="C116" t="str">
            <v>tÊm</v>
          </cell>
          <cell r="D116">
            <v>4389</v>
          </cell>
        </row>
        <row r="117">
          <cell r="A117" t="str">
            <v>TT5</v>
          </cell>
          <cell r="B117" t="str">
            <v>VËn chuyÓn èng cèng D1000</v>
          </cell>
          <cell r="C117" t="str">
            <v>m</v>
          </cell>
          <cell r="D117">
            <v>31</v>
          </cell>
        </row>
        <row r="118">
          <cell r="A118" t="str">
            <v>TT3</v>
          </cell>
          <cell r="B118" t="str">
            <v>VËn chuyÓn vµ l¾p ®Æt tÊm ®an cèng D=600</v>
          </cell>
          <cell r="C118" t="str">
            <v>tÊm</v>
          </cell>
          <cell r="D118">
            <v>31</v>
          </cell>
        </row>
        <row r="119">
          <cell r="A119" t="str">
            <v>a</v>
          </cell>
          <cell r="B119" t="str">
            <v>chÌn khe cèng</v>
          </cell>
          <cell r="C119" t="str">
            <v>c¸i</v>
          </cell>
          <cell r="D119">
            <v>2200000</v>
          </cell>
        </row>
        <row r="120">
          <cell r="A120" t="str">
            <v>b</v>
          </cell>
          <cell r="B120" t="str">
            <v>§óc tÊm ®an mèi nèi</v>
          </cell>
          <cell r="C120" t="str">
            <v>tÊm</v>
          </cell>
          <cell r="D120">
            <v>90</v>
          </cell>
        </row>
        <row r="121">
          <cell r="A121" t="str">
            <v>TT4</v>
          </cell>
          <cell r="B121" t="str">
            <v>VËn chuyÓn mèi nèi</v>
          </cell>
          <cell r="C121" t="str">
            <v>tÊm</v>
          </cell>
          <cell r="D121">
            <v>90</v>
          </cell>
        </row>
        <row r="122">
          <cell r="A122" t="str">
            <v>TT5</v>
          </cell>
          <cell r="B122" t="str">
            <v>VËn chuyÓn èng cèng D1200</v>
          </cell>
          <cell r="C122" t="str">
            <v>m</v>
          </cell>
          <cell r="D122">
            <v>3334</v>
          </cell>
        </row>
        <row r="123">
          <cell r="A123" t="str">
            <v>TT3</v>
          </cell>
          <cell r="B123" t="str">
            <v>VËn chuyÓn vµ l¾p ®Æt tÊm ®an cèng D=600</v>
          </cell>
          <cell r="C123" t="str">
            <v>tÊm</v>
          </cell>
          <cell r="D123">
            <v>3334</v>
          </cell>
        </row>
        <row r="124">
          <cell r="A124" t="str">
            <v>a</v>
          </cell>
          <cell r="B124" t="str">
            <v>chÌn khe cèng</v>
          </cell>
          <cell r="C124" t="str">
            <v>c¸i</v>
          </cell>
          <cell r="D124">
            <v>1400</v>
          </cell>
        </row>
        <row r="125">
          <cell r="A125" t="str">
            <v>b</v>
          </cell>
          <cell r="B125" t="str">
            <v>§óc tÊm ®an mèi nèi</v>
          </cell>
          <cell r="C125" t="str">
            <v>bé</v>
          </cell>
          <cell r="D125">
            <v>9768</v>
          </cell>
        </row>
        <row r="126">
          <cell r="A126" t="str">
            <v>TT4</v>
          </cell>
          <cell r="B126" t="str">
            <v>VËn chuyÓn mèi nèi</v>
          </cell>
          <cell r="C126" t="str">
            <v>tÊm</v>
          </cell>
          <cell r="D126">
            <v>9768</v>
          </cell>
        </row>
        <row r="127">
          <cell r="A127" t="str">
            <v>TT5</v>
          </cell>
          <cell r="B127" t="str">
            <v>VËn chuyÓn èng cèng D1200</v>
          </cell>
          <cell r="C127" t="str">
            <v>m</v>
          </cell>
          <cell r="D127">
            <v>3307</v>
          </cell>
        </row>
        <row r="128">
          <cell r="A128" t="str">
            <v>TT3</v>
          </cell>
          <cell r="B128" t="str">
            <v>VËn chuyÓn vµ l¾p ®Æt tÊm ®an cèng D=600</v>
          </cell>
          <cell r="C128" t="str">
            <v>tÊm</v>
          </cell>
          <cell r="D128">
            <v>3307</v>
          </cell>
        </row>
        <row r="129">
          <cell r="A129" t="str">
            <v>a</v>
          </cell>
          <cell r="B129" t="str">
            <v>chÌn khe cèng</v>
          </cell>
          <cell r="C129" t="str">
            <v>c¸i</v>
          </cell>
          <cell r="D129">
            <v>1500</v>
          </cell>
        </row>
        <row r="130">
          <cell r="A130" t="str">
            <v>b</v>
          </cell>
          <cell r="B130" t="str">
            <v>§óc tÊm ®an mèi nèi</v>
          </cell>
          <cell r="C130" t="str">
            <v>c¸i</v>
          </cell>
          <cell r="D130">
            <v>9681</v>
          </cell>
        </row>
        <row r="131">
          <cell r="A131" t="str">
            <v>TT4</v>
          </cell>
          <cell r="B131" t="str">
            <v>VËn chuyÓn mèi nèi</v>
          </cell>
          <cell r="C131" t="str">
            <v>tÊm</v>
          </cell>
          <cell r="D131">
            <v>9681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sheetData sheetId="108"/>
      <sheetData sheetId="109"/>
      <sheetData sheetId="110"/>
      <sheetData sheetId="111"/>
      <sheetData sheetId="112" refreshError="1"/>
      <sheetData sheetId="113" refreshError="1"/>
      <sheetData sheetId="114" refreshError="1"/>
      <sheetData sheetId="115" refreshError="1"/>
      <sheetData sheetId="116" refreshError="1"/>
      <sheetData sheetId="117"/>
      <sheetData sheetId="118" refreshError="1"/>
      <sheetData sheetId="119"/>
      <sheetData sheetId="120"/>
      <sheetData sheetId="121"/>
      <sheetData sheetId="122" refreshError="1"/>
      <sheetData sheetId="123" refreshError="1"/>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sheetData sheetId="183" refreshError="1"/>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refreshError="1"/>
      <sheetData sheetId="200" refreshError="1"/>
      <sheetData sheetId="201"/>
      <sheetData sheetId="202" refreshError="1"/>
      <sheetData sheetId="203"/>
      <sheetData sheetId="204"/>
      <sheetData sheetId="205"/>
      <sheetData sheetId="206"/>
      <sheetData sheetId="207" refreshError="1"/>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refreshError="1"/>
      <sheetData sheetId="226" refreshError="1"/>
      <sheetData sheetId="227" refreshError="1"/>
      <sheetData sheetId="228" refreshError="1"/>
      <sheetData sheetId="229" refreshError="1"/>
      <sheetData sheetId="230" refreshError="1"/>
      <sheetData sheetId="231"/>
      <sheetData sheetId="232" refreshError="1"/>
      <sheetData sheetId="233" refreshError="1"/>
      <sheetData sheetId="234" refreshError="1"/>
      <sheetData sheetId="235" refreshError="1"/>
      <sheetData sheetId="236" refreshError="1"/>
      <sheetData sheetId="237" refreshError="1"/>
      <sheetData sheetId="238"/>
      <sheetData sheetId="239"/>
      <sheetData sheetId="240"/>
      <sheetData sheetId="241" refreshError="1"/>
      <sheetData sheetId="242" refreshError="1"/>
      <sheetData sheetId="243" refreshError="1"/>
      <sheetData sheetId="244" refreshError="1"/>
      <sheetData sheetId="245"/>
      <sheetData sheetId="246"/>
      <sheetData sheetId="247" refreshError="1"/>
      <sheetData sheetId="248" refreshError="1"/>
      <sheetData sheetId="249" refreshError="1"/>
      <sheetData sheetId="250" refreshError="1"/>
      <sheetData sheetId="251" refreshError="1"/>
      <sheetData sheetId="252"/>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sheetData sheetId="270" refreshError="1"/>
      <sheetData sheetId="271" refreshError="1"/>
      <sheetData sheetId="272" refreshError="1"/>
      <sheetData sheetId="273"/>
      <sheetData sheetId="274" refreshError="1"/>
      <sheetData sheetId="275" refreshError="1"/>
      <sheetData sheetId="276"/>
      <sheetData sheetId="277"/>
      <sheetData sheetId="278"/>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sheetData sheetId="349" refreshError="1"/>
      <sheetData sheetId="350" refreshError="1"/>
      <sheetData sheetId="351" refreshError="1"/>
      <sheetData sheetId="352" refreshError="1"/>
      <sheetData sheetId="353"/>
      <sheetData sheetId="354" refreshError="1"/>
      <sheetData sheetId="355" refreshError="1"/>
      <sheetData sheetId="356" refreshError="1"/>
      <sheetData sheetId="357"/>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sheetData sheetId="390" refreshError="1"/>
      <sheetData sheetId="391"/>
      <sheetData sheetId="392" refreshError="1"/>
      <sheetData sheetId="393" refreshError="1"/>
      <sheetData sheetId="394" refreshError="1"/>
      <sheetData sheetId="395"/>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sheetData sheetId="429"/>
      <sheetData sheetId="430" refreshError="1"/>
      <sheetData sheetId="431" refreshError="1"/>
      <sheetData sheetId="432" refreshError="1"/>
      <sheetData sheetId="433" refreshError="1"/>
      <sheetData sheetId="434" refreshError="1"/>
      <sheetData sheetId="435" refreshError="1"/>
      <sheetData sheetId="436"/>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sheetData sheetId="465"/>
      <sheetData sheetId="466" refreshError="1"/>
      <sheetData sheetId="467" refreshError="1"/>
      <sheetData sheetId="46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XL4Poppy"/>
      <sheetName val="GVT"/>
      <sheetName val="Gia"/>
      <sheetName val="GVL"/>
      <sheetName val="NEW-PANEL"/>
    </sheet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mc"/>
    </sheetNames>
    <sheetDataSet>
      <sheetData sheetId="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NSL"/>
      <sheetName val="AASHTO"/>
      <sheetName val="VN"/>
      <sheetName val="MCKH"/>
    </sheetNames>
    <sheetDataSet>
      <sheetData sheetId="0" refreshError="1"/>
      <sheetData sheetId="1" refreshError="1">
        <row r="9">
          <cell r="E9">
            <v>32</v>
          </cell>
        </row>
      </sheetData>
      <sheetData sheetId="2"/>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 sat"/>
      <sheetName val="han"/>
      <sheetName val="thct"/>
      <sheetName val="dg"/>
      <sheetName val="kltk"/>
      <sheetName val="vttc"/>
      <sheetName val="tc"/>
      <sheetName val="son"/>
      <sheetName val="GVT"/>
      <sheetName val="PTVC"/>
      <sheetName val="thkp"/>
      <sheetName val="KL"/>
      <sheetName val="tkp"/>
      <sheetName val="KL1"/>
      <sheetName val="nhan cong"/>
      <sheetName val="gi¸ .c.m"/>
      <sheetName val="giamay"/>
      <sheetName val="ksp"/>
      <sheetName val="PLKS"/>
      <sheetName val="ngoaidon gia"/>
      <sheetName val="XXXXXXXX"/>
      <sheetName val="00000000"/>
      <sheetName val="00000001"/>
      <sheetName val="XL4Poppy"/>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17">
          <cell r="G117">
            <v>583634</v>
          </cell>
        </row>
        <row r="119">
          <cell r="G119">
            <v>764856</v>
          </cell>
        </row>
      </sheetData>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KS"/>
      <sheetName val="KSP"/>
      <sheetName val="nc-m"/>
      <sheetName val="tc"/>
      <sheetName val="Sheet1"/>
      <sheetName val="DG"/>
      <sheetName val="dtct"/>
      <sheetName val="GVT"/>
      <sheetName val="ptvc"/>
      <sheetName val="TDT"/>
      <sheetName val="tkp (2)"/>
    </sheetNames>
    <sheetDataSet>
      <sheetData sheetId="0" refreshError="1"/>
      <sheetData sheetId="1" refreshError="1"/>
      <sheetData sheetId="2" refreshError="1">
        <row r="589">
          <cell r="G589">
            <v>96272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 -THVLNC"/>
    </sheetNames>
    <sheetDataSet>
      <sheetData sheetId="0"/>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ASE"/>
      <sheetName val="Sheet1"/>
      <sheetName val="T3-99"/>
      <sheetName val="T4-99"/>
      <sheetName val="T5-99"/>
      <sheetName val="T6-99"/>
      <sheetName val="T7-99"/>
      <sheetName val="T8-99"/>
      <sheetName val="T9-99"/>
      <sheetName val="T10-99"/>
      <sheetName val="T11-99"/>
      <sheetName val="T12-99"/>
      <sheetName val="CVden ngoai TCT (1)"/>
      <sheetName val="CV den ngoai TCT (2)"/>
      <sheetName val="CV den ngoai TCT (3)"/>
      <sheetName val="QDcua TGD"/>
      <sheetName val="QD cua HDQT"/>
      <sheetName val="QD cua HDQT (2)"/>
      <sheetName val="CV di ngoai tong"/>
      <sheetName val="CV di ngoai tong (2)"/>
      <sheetName val="Chart1"/>
      <sheetName val="To trinh"/>
      <sheetName val="Giao nhiem vu"/>
      <sheetName val="QDcua TGD (2)"/>
      <sheetName val="Thong tu"/>
      <sheetName val="CV di trong  tong"/>
      <sheetName val="nghi dinh-CP"/>
      <sheetName val="CV den trong tong"/>
      <sheetName val="Sheet2"/>
      <sheetName val="00000000"/>
      <sheetName val="KHQ2"/>
      <sheetName val="KHT4,5-02"/>
      <sheetName val="KHVt "/>
      <sheetName val="KHVtt4"/>
      <sheetName val="KHVt XL"/>
      <sheetName val="KHVt XLT4"/>
      <sheetName val="TNHNoi"/>
      <sheetName val="Sheet3"/>
      <sheetName val="XL4Poppy"/>
      <sheetName val="Song trai"/>
      <sheetName val="Dinh+ha nha"/>
      <sheetName val="PTLK"/>
      <sheetName val="NG k"/>
      <sheetName val="THcong"/>
      <sheetName val="BHXH"/>
      <sheetName val="BHXH12"/>
      <sheetName val="Sheet8"/>
      <sheetName val="Sheet9"/>
      <sheetName val="Muatb"/>
      <sheetName val="lapdat TB "/>
      <sheetName val="TNghiªm TB "/>
      <sheetName val="VËt liÖu"/>
      <sheetName val="vc-TBA"/>
      <sheetName val="Lap ®at ®iÖn"/>
      <sheetName val="TNghiÖm VL"/>
      <sheetName val="tt-TBA"/>
      <sheetName val="TDT"/>
      <sheetName val="TDT-TBA"/>
      <sheetName val="KSTK"/>
      <sheetName val="th "/>
      <sheetName val="tien luong"/>
      <sheetName val="dutoan"/>
      <sheetName val="CLech"/>
      <sheetName val="mong"/>
      <sheetName val="km248"/>
      <sheetName val="Nhap lieu"/>
      <sheetName val="PGT"/>
      <sheetName val="Tien dien"/>
      <sheetName val="Thue GTGT"/>
      <sheetName val="TBA"/>
      <sheetName val="Netbook"/>
      <sheetName val="DZ"/>
      <sheetName val="PA_coso"/>
      <sheetName val="PA_von"/>
      <sheetName val="PA_nhucau"/>
      <sheetName val="PA_TH"/>
      <sheetName val="THDT"/>
      <sheetName val="XL35"/>
      <sheetName val="DZ-35"/>
      <sheetName val="TN_35"/>
      <sheetName val="CT-DZ"/>
      <sheetName val="VC"/>
      <sheetName val="TC"/>
      <sheetName val="TH_BA"/>
      <sheetName val="TNT"/>
      <sheetName val="CT_TBA"/>
      <sheetName val="KB"/>
      <sheetName val="CT_BT"/>
      <sheetName val="KS"/>
      <sheetName val="BT"/>
      <sheetName val="CP_BT"/>
      <sheetName val="Sheet4"/>
      <sheetName val="Sheet5"/>
      <sheetName val="DB"/>
      <sheetName val="XXXXXXXX"/>
      <sheetName val="Thep be"/>
      <sheetName val="Thep than"/>
      <sheetName val="Thep xa mu"/>
      <sheetName val="Kluong phu"/>
      <sheetName val="Lan can"/>
      <sheetName val="Ho lan"/>
      <sheetName val="Coc tieu"/>
      <sheetName val="Bien bao"/>
      <sheetName val="Ranh"/>
      <sheetName val="Tuongchan"/>
      <sheetName val="Op mai 274"/>
      <sheetName val="Op mai 275"/>
      <sheetName val="Op mai 276"/>
      <sheetName val="Op mai 277"/>
      <sheetName val="Op mai 278"/>
      <sheetName val="Op mai 279"/>
      <sheetName val="Op mai 280"/>
      <sheetName val="Op mai 281"/>
      <sheetName val="Op mai 282"/>
      <sheetName val="Op mai 283"/>
      <sheetName val="Km274-Km275"/>
      <sheetName val="Km275-Km276"/>
      <sheetName val="Km276-Km277"/>
      <sheetName val="Km277-Km278"/>
      <sheetName val="Km278-Km279"/>
      <sheetName val="Km279-Km280"/>
      <sheetName val="Km280-Km281"/>
      <sheetName val="Km281-Km282"/>
      <sheetName val="Km282-Km283"/>
      <sheetName val="Km283-Km284"/>
      <sheetName val="Km284-Km285"/>
      <sheetName val="Nenduong"/>
      <sheetName val="Op mai 284"/>
      <sheetName val="Op mai"/>
      <sheetName val="142201-T1-th"/>
      <sheetName val="142201-T1 "/>
      <sheetName val="142201-T2-th "/>
      <sheetName val="142201-T2"/>
      <sheetName val="142201-T3-th "/>
      <sheetName val="142201-T3"/>
      <sheetName val="142201-T4-th  "/>
      <sheetName val="142201-T4"/>
      <sheetName val="142201-T6"/>
      <sheetName val="142201-T10"/>
      <sheetName val="VtuHaTheSauTramBT3"/>
      <sheetName val="VtuHaTheSauTRamBT9"/>
      <sheetName val="VtuHaTheSautramLienThang"/>
      <sheetName val="VTuHaTheSautramBT5"/>
      <sheetName val="VTuHaTheSautramBT2"/>
      <sheetName val="VtuHaTheSautramTTCocSoi"/>
      <sheetName val="VtuHaTheSauTBAKhoi13"/>
      <sheetName val="VtuHaTheSauTBAKhoi12"/>
      <sheetName val="VtuHaTheSauTBANgDu4"/>
      <sheetName val="VtuHaTheSauTBAHungThuy"/>
      <sheetName val="VtuHaTheSauTBAHaiSan"/>
      <sheetName val="VtuHaTheSauTBANgVanTroi1"/>
      <sheetName val="VtuHaTheSauTBANgVanTroi2"/>
      <sheetName val="VtuHaTheSauTBANguyenDu2"/>
      <sheetName val="VtuHaTheSauTBANguyenDu6"/>
      <sheetName val="VtuHaTheSauTBABenThuy1"/>
      <sheetName val="VatTuThuHoi"/>
      <sheetName val="VtuHaTheSauTBABenThuy1 (2)"/>
      <sheetName val="t1"/>
      <sheetName val=" t5"/>
      <sheetName val="t.4"/>
      <sheetName val=" t3 "/>
      <sheetName val="T2"/>
      <sheetName val="t"/>
      <sheetName val=" TH331"/>
      <sheetName val=" Minh ha"/>
      <sheetName val="HTay03"/>
      <sheetName val=" Ha Tay"/>
      <sheetName val="tw2"/>
      <sheetName val=" Vinhphuc"/>
      <sheetName val=" Nbinh"/>
      <sheetName val=" QVinh"/>
      <sheetName val=" TW1"/>
      <sheetName val="10000000"/>
      <sheetName val="Congty"/>
      <sheetName val="VPPN"/>
      <sheetName val="XN74"/>
      <sheetName val="XN54"/>
      <sheetName val="XN33"/>
      <sheetName val="NK96"/>
      <sheetName val="XL4Test5"/>
      <sheetName val="T.so thay doi"/>
      <sheetName val="BTHDT_DZcaothe"/>
      <sheetName val="BTHDT_TBA"/>
      <sheetName val="THXL_DZcaothe"/>
      <sheetName val="TN_DZcaothe"/>
      <sheetName val="b.THchitietDZCT"/>
      <sheetName val="tr_tinhDZcaothe"/>
      <sheetName val="THXL_TBA"/>
      <sheetName val="TN_TBA"/>
      <sheetName val="b.THchitietTBA"/>
      <sheetName val="tr_tinhTBA"/>
      <sheetName val="Khao sat"/>
      <sheetName val="TT khao sat"/>
      <sheetName val="tb1"/>
      <sheetName val="KM"/>
      <sheetName val="KHOANMUC"/>
      <sheetName val="QTNC"/>
      <sheetName val="CPQL"/>
      <sheetName val="SANLUONG"/>
      <sheetName val="SSCP-SL"/>
      <sheetName val="CPSX"/>
      <sheetName val="KQKD"/>
      <sheetName val="CDSL (2)"/>
      <sheetName val="Sheet6"/>
      <sheetName val="Thau"/>
      <sheetName val="CT-BT"/>
      <sheetName val="Xa"/>
      <sheetName val="TH du toan "/>
      <sheetName val="Du toan "/>
      <sheetName val="C.Tinh"/>
      <sheetName val="TK_cap"/>
      <sheetName val="LuongT1"/>
      <sheetName val="LuongT2"/>
      <sheetName val="luongthang12"/>
      <sheetName val="LuongT11"/>
      <sheetName val="thang5"/>
      <sheetName val="T7"/>
      <sheetName val="T10"/>
      <sheetName val="T9"/>
      <sheetName val="T8"/>
      <sheetName val="thang6"/>
      <sheetName val="thang4"/>
      <sheetName val="LuongT3"/>
      <sheetName val="NKC"/>
      <sheetName val="SoquyTM"/>
      <sheetName val="TK 112"/>
      <sheetName val="TK 131"/>
      <sheetName val="TK133"/>
      <sheetName val="TK 141"/>
      <sheetName val="TK 153"/>
      <sheetName val="TK214"/>
      <sheetName val="TK 211"/>
      <sheetName val="TK 242"/>
      <sheetName val="TK33311"/>
      <sheetName val="TK331"/>
      <sheetName val="TK333"/>
      <sheetName val="TK 334"/>
      <sheetName val="TK711"/>
      <sheetName val="TK411"/>
      <sheetName val="TK421"/>
      <sheetName val="TK 511"/>
      <sheetName val="TK 515"/>
      <sheetName val="TK642"/>
      <sheetName val="TK 911"/>
      <sheetName val="TK811"/>
      <sheetName val="CDKT"/>
      <sheetName val="CDPS1"/>
      <sheetName val="KHTSCD1"/>
      <sheetName val="KHTSCD2"/>
      <sheetName val="SoCaiTM"/>
      <sheetName val="NK"/>
      <sheetName val="PhieuKT"/>
      <sheetName val="socai2003-6tc"/>
      <sheetName val="SCT Cong trinh"/>
      <sheetName val="06-2003 (2)"/>
      <sheetName val="CDPS 6tc"/>
      <sheetName val="SCT Nha thau"/>
      <sheetName val="socai2003 (6tc)dp"/>
      <sheetName val="socai2003 (6tc)"/>
      <sheetName val="CDPS 6tc (2)"/>
      <sheetName val="20000000"/>
      <sheetName val="Km274 - Km275"/>
      <sheetName val="Km275 - Km276"/>
      <sheetName val="Km276 - Km277"/>
      <sheetName val="Km277 - Km278 "/>
      <sheetName val="Km278 - Km279"/>
      <sheetName val="Km279 - Km280"/>
      <sheetName val="Km280 - Km281"/>
      <sheetName val="Km281 - Km282"/>
      <sheetName val="Km282 - Km283"/>
      <sheetName val="Km283 - Km284"/>
      <sheetName val="Km284 - Km285"/>
      <sheetName val="Tong hop Matduong"/>
      <sheetName val="Cong D75"/>
      <sheetName val="Cong D100"/>
      <sheetName val="Cong D150"/>
      <sheetName val="Cong 2D150"/>
      <sheetName val="Cong ban 0,7x0,7"/>
      <sheetName val="Cong ban 0,8x0,8"/>
      <sheetName val="Cong ban 1x1"/>
      <sheetName val="Cong ban 1x1,2"/>
      <sheetName val="Cong ban 1,5x1,5"/>
      <sheetName val="Cong ban 2x1,5"/>
      <sheetName val="Cong ban 2x2"/>
      <sheetName val="Tong hop"/>
      <sheetName val="Tong hop (2)"/>
      <sheetName val="Cong"/>
      <sheetName val="Cong cu"/>
      <sheetName val="Dinhhinh"/>
      <sheetName val="Cot thep"/>
      <sheetName val="Cong tron D75"/>
      <sheetName val="Cong tron D100"/>
      <sheetName val="Cong tron D150"/>
      <sheetName val="Cong tron 2D150"/>
      <sheetName val="Cong ban 1,0x1,0"/>
      <sheetName val="Cong ban 1,0x1,2"/>
      <sheetName val="Cong hop 1,5x1,5"/>
      <sheetName val="Cong hop 2,0x1,5"/>
      <sheetName val="Cong hop 2,0x2,0"/>
      <sheetName val="thkl"/>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Don gia CPM"/>
      <sheetName val="Tong Thieu HD cac CT-2001"/>
      <sheetName val="VL thieu HD - 2001"/>
      <sheetName val="Tong thieu HD cac CT - 2002"/>
      <sheetName val="Lan trai"/>
      <sheetName val="Van chuyen"/>
      <sheetName val="Vchuyen(C)"/>
      <sheetName val="HDong VC"/>
      <sheetName val="ThieuHD nam 2001"/>
      <sheetName val="CPChung"/>
      <sheetName val="Bang TH"/>
      <sheetName val="Tong Chinh"/>
      <sheetName val="000000000000"/>
      <sheetName val="100000000000"/>
      <sheetName val="200000000000"/>
      <sheetName val="300000000000"/>
      <sheetName val="Tonghop"/>
      <sheetName val="Sheet7"/>
      <sheetName val="TH"/>
      <sheetName val="Sheet10"/>
      <sheetName val="Ctieucnghe(12-03"/>
      <sheetName val="DmdbTVN"/>
      <sheetName val="Hsdancach"/>
      <sheetName val="TanLap"/>
      <sheetName val="CaoThang"/>
      <sheetName val="GiapKhau"/>
      <sheetName val="917"/>
      <sheetName val="CBTT"/>
      <sheetName val="TramKCS"/>
      <sheetName val="Tohop1(LD"/>
      <sheetName val="Tohop2(QL&amp;an"/>
      <sheetName val="ThunhapBQ"/>
      <sheetName val="QDgiao1"/>
      <sheetName val="So sanh"/>
      <sheetName val="NCxdcb"/>
      <sheetName val="BangTH"/>
      <sheetName val="Xaylap "/>
      <sheetName val="Nhan cong"/>
      <sheetName val="Thietbi"/>
      <sheetName val="Diengiai"/>
      <sheetName val="Vanchuyen"/>
      <sheetName val="D1"/>
      <sheetName val="D2"/>
      <sheetName val="D3"/>
      <sheetName val="D4"/>
      <sheetName val="D5"/>
      <sheetName val="D6"/>
      <sheetName val="Tay ninh"/>
      <sheetName val="A.Duc"/>
      <sheetName val="TH2003"/>
      <sheetName val="phan tich DG"/>
      <sheetName val="gia vat lieu"/>
      <sheetName val="gia xe may"/>
      <sheetName val="gia nhan cong"/>
      <sheetName val="HHVt "/>
      <sheetName val="Trich Ngang"/>
      <sheetName val="Danh sach Rieng"/>
      <sheetName val="Dia Diem Thuc Tap"/>
      <sheetName val="De Tai Thuc Tap"/>
      <sheetName val="THVDT"/>
      <sheetName val="NCLD"/>
      <sheetName val="MMTB"/>
      <sheetName val="CFSX"/>
      <sheetName val="KQ"/>
      <sheetName val="DTSL"/>
      <sheetName val="XDCBK"/>
      <sheetName val="KHTSCD"/>
      <sheetName val="XDCB"/>
      <sheetName val="F ThanhTri"/>
      <sheetName val="F Gialam"/>
      <sheetName val="DG"/>
      <sheetName val="TH dam"/>
      <sheetName val="SX dam"/>
      <sheetName val="LD dam"/>
      <sheetName val="Bang gia VL"/>
      <sheetName val="Gia NC"/>
      <sheetName val="Gia may"/>
      <sheetName val="TM01"/>
      <sheetName val="CDKTKT02"/>
      <sheetName val="KQKD02-2"/>
      <sheetName val="KQKD02-2 (2)"/>
      <sheetName val="CDKTKT03"/>
      <sheetName val="DC02"/>
      <sheetName val="CDPS02"/>
      <sheetName val="KQKDKT'02-1"/>
      <sheetName val="KQKDKT'03-1"/>
      <sheetName val="DC03"/>
      <sheetName val="CDKTKT04"/>
      <sheetName val="CCPS03"/>
      <sheetName val="CDPS04"/>
      <sheetName val="KQKDKT'04-1"/>
      <sheetName val="DC04"/>
      <sheetName val="TSCD"/>
      <sheetName val="DC2002"/>
      <sheetName val="CDKTKT2002"/>
      <sheetName val="KQKD-2"/>
      <sheetName val="KQKD-2 (2)"/>
      <sheetName val="DC2003"/>
      <sheetName val="CDPS03"/>
      <sheetName val="KQKD thu2004"/>
      <sheetName val="Napheo-SPP"/>
      <sheetName val="VPLaichau"/>
      <sheetName val="VPTruongson"/>
      <sheetName val="D9"/>
      <sheetName val="TLNamChim"/>
      <sheetName val="Dancau-Q.Ninh"/>
      <sheetName val="D91"/>
      <sheetName val="Kenhta-himlam"/>
      <sheetName val="TCQ5-"/>
      <sheetName val="HDkhoanduoc"/>
      <sheetName val="TCQ1-4"/>
      <sheetName val="Khac"/>
      <sheetName val="BaTrieu-L.son"/>
      <sheetName val="SBayDBien"/>
      <sheetName val="QL32YB(12)"/>
      <sheetName val="QL32AYB"/>
      <sheetName val="THSonNam"/>
      <sheetName val="Coquan"/>
      <sheetName val="Quoclo6mchau"/>
      <sheetName val="QLo4B-LS"/>
      <sheetName val="Phanthiet"/>
      <sheetName val="Muongnhe"/>
      <sheetName val="XXXXXX_xda24_X"/>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GVL"/>
      <sheetName val="giai thich"/>
      <sheetName val="Heso"/>
      <sheetName val="CTDG"/>
      <sheetName val="DT - Ro"/>
      <sheetName val="TH - Ro "/>
      <sheetName val="GDT - Ro"/>
      <sheetName val="DT - TB"/>
      <sheetName val="TH - TB"/>
      <sheetName val="GDT - TB"/>
      <sheetName val="DT - NT"/>
      <sheetName val="TH - NT"/>
      <sheetName val="GDT - NT"/>
      <sheetName val="THGT"/>
      <sheetName val="CamPha"/>
      <sheetName val="MongCai"/>
      <sheetName val="30000000"/>
      <sheetName val="40000000"/>
      <sheetName val="50000000"/>
      <sheetName val="60000000"/>
      <sheetName val="70000000"/>
      <sheetName val="L-THANG03"/>
      <sheetName val="L-THANG04"/>
      <sheetName val="luongthuong"/>
      <sheetName val="tkcb-cnv"/>
      <sheetName val="KETQUAHOC"/>
      <sheetName val="KHACHSAN"/>
      <sheetName val="THANHTOAN"/>
      <sheetName val="BC-BANHANG"/>
      <sheetName val="DOANH SO"/>
      <sheetName val="BD-SINH VIEN"/>
      <sheetName val="luongsanpham"/>
      <sheetName val="TUYENSINH02"/>
      <sheetName val="cuocphi"/>
      <sheetName val="banhang"/>
      <sheetName val="bh-thang4"/>
      <sheetName val="BC TH CK (2)"/>
      <sheetName val="BC TH CK"/>
      <sheetName val="BC6tT19 food"/>
      <sheetName val="BC6tT19"/>
      <sheetName val="BC6tT18"/>
      <sheetName val="BC6tT18 - Food"/>
      <sheetName val="CTTH"/>
      <sheetName val="BC6tT17"/>
      <sheetName val="BCCK 4"/>
      <sheetName val="BCFood- T16"/>
      <sheetName val="BC6tT16"/>
      <sheetName val="BCFood- T15"/>
      <sheetName val="BC6tT15"/>
      <sheetName val="BCFood- T14"/>
      <sheetName val="BC6tT14"/>
      <sheetName val="BCFood- T13"/>
      <sheetName val="BC6tT13"/>
      <sheetName val="THCK3"/>
      <sheetName val="BC6tT12"/>
      <sheetName val="BC6tT11"/>
      <sheetName val="BC6tT10"/>
      <sheetName val="BC6tT9"/>
      <sheetName val="TH CK2"/>
      <sheetName val="BC6tT8"/>
      <sheetName val="BC6tT7"/>
      <sheetName val="BC6tT5"/>
      <sheetName val="BC6tT52 (3)"/>
      <sheetName val="BCTH"/>
      <sheetName val="BC6tT4"/>
      <sheetName val="BC6tT3"/>
      <sheetName val="BC6tT2"/>
      <sheetName val="BC6tT1"/>
      <sheetName val="BC6tT52 (2)"/>
      <sheetName val="BC6tT52"/>
      <sheetName val="BC6tT51"/>
      <sheetName val="BC6tT50"/>
      <sheetName val="BC6tT49"/>
      <sheetName val="TCK 12"/>
      <sheetName val="BC6tT48"/>
      <sheetName val="BC6tT47"/>
      <sheetName val="BC6tT46"/>
      <sheetName val="BC6tT45"/>
      <sheetName val="Tong CK"/>
      <sheetName val="BC6tT44"/>
      <sheetName val="BC6tT43"/>
      <sheetName val="BC6t"/>
      <sheetName val="T42"/>
      <sheetName val="T41"/>
      <sheetName val="T40"/>
      <sheetName val="T03 - 03"/>
      <sheetName val="AncaT03"/>
      <sheetName val="THL T03"/>
      <sheetName val="TTBC T03"/>
      <sheetName val="Luong noi Bo - T3"/>
      <sheetName val="Tong hop - T3"/>
      <sheetName val="Thuong Quy 3"/>
      <sheetName val="LBS"/>
      <sheetName val="Phu cap trach nhiem"/>
      <sheetName val="tmt4"/>
      <sheetName val="t3-01"/>
      <sheetName val="t4-01"/>
      <sheetName val="t5-01"/>
      <sheetName val="t6-01"/>
      <sheetName val="t7-01"/>
      <sheetName val="t8-01"/>
      <sheetName val="t9-01"/>
      <sheetName val="t10-01"/>
      <sheetName val="t11-01"/>
      <sheetName val="t12-"/>
      <sheetName val="t3"/>
      <sheetName val="t4"/>
      <sheetName val="t5"/>
      <sheetName val="t06"/>
      <sheetName val="t07"/>
      <sheetName val="t08"/>
      <sheetName val="t09"/>
      <sheetName val="t11"/>
      <sheetName val="t12"/>
      <sheetName val="0103"/>
      <sheetName val="0203"/>
      <sheetName val="th-nop"/>
      <sheetName val="Nhap_lieu"/>
      <sheetName val="Khoiluong"/>
      <sheetName val="Vattu"/>
      <sheetName val="Trungchuyen"/>
      <sheetName val="Bu"/>
      <sheetName val="Chitiet"/>
      <sheetName val="[IBASE2.XLS뭝êm283-Km284"/>
      <sheetName val="[IBASE2.XLSѝTNHNoi"/>
      <sheetName val="Thi_sinh"/>
      <sheetName val="Luong"/>
      <sheetName val="HethongDebai"/>
      <sheetName val="TH131"/>
      <sheetName val="TH155&amp;156"/>
      <sheetName val="TH152"/>
      <sheetName val="TH153"/>
      <sheetName val="TH331"/>
      <sheetName val="KhoDL"/>
      <sheetName val="THSPHH"/>
      <sheetName val="THVL"/>
      <sheetName val="Chamcong"/>
      <sheetName val="DMTK"/>
      <sheetName val="DMKH"/>
      <sheetName val="DMNB"/>
      <sheetName val="DMNV"/>
      <sheetName val=" KQTH quy hoach 135"/>
      <sheetName val="Bao cao KQTH quy hoach 135"/>
      <sheetName val="Co~g hop 1,5x1,5"/>
      <sheetName val="Heso 3-2004 (3)"/>
      <sheetName val="Luong (2)"/>
      <sheetName val="heso T3"/>
      <sheetName val="heso T4"/>
      <sheetName val="heso T5"/>
      <sheetName val="Heso T6"/>
      <sheetName val="Heso T7"/>
      <sheetName val="Heso T8"/>
      <sheetName val="Heso T9"/>
      <sheetName val="Heso 2-2004"/>
      <sheetName val="Heso 3-2004"/>
      <sheetName val="Baocao"/>
      <sheetName val="Heso 3-2004 (2)"/>
      <sheetName val="cn"/>
      <sheetName val="ct"/>
      <sheetName val="Nc"/>
      <sheetName val="pt"/>
      <sheetName val="ql"/>
      <sheetName val="ql (2)"/>
      <sheetName val="4"/>
      <sheetName val="Sheet13"/>
      <sheetName val="Sheet14"/>
      <sheetName val="Sheet15"/>
      <sheetName val="Sheet16"/>
      <sheetName val="HD1"/>
      <sheetName val="HD4"/>
      <sheetName val="HD3"/>
      <sheetName val="HD5"/>
      <sheetName val="HD7"/>
      <sheetName val="HD6"/>
      <sheetName val="HD2"/>
      <sheetName val="CV di trong  dong"/>
      <sheetName val="TH_BQ"/>
      <sheetName val="CT 03"/>
      <sheetName val="TH 03"/>
      <sheetName val=""/>
      <sheetName val="BCDSPS"/>
      <sheetName val="BCDKT"/>
      <sheetName val="T.K H.T.T5"/>
      <sheetName val="T.K T7"/>
      <sheetName val="TK T6"/>
      <sheetName val="T.K T5"/>
      <sheetName val="Bang thong ke hang ton"/>
      <sheetName val="thong ke "/>
      <sheetName val="T.KT04"/>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BaTrieu-L.con"/>
      <sheetName val="EDT - Ro"/>
      <sheetName val="CoquyTM"/>
      <sheetName val="20+590"/>
      <sheetName val="20+1218"/>
      <sheetName val="22+456"/>
      <sheetName val="23+200"/>
      <sheetName val="23+327"/>
      <sheetName val="23+468"/>
      <sheetName val="23+563"/>
      <sheetName val="24+520"/>
      <sheetName val="25"/>
      <sheetName val="Luu goc"/>
      <sheetName val="km22+93.86-km22+121.86"/>
      <sheetName val="km22+177.14-km22+205.64"/>
      <sheetName val="Bang 20-25"/>
      <sheetName val="km22+267.96-km22+283.96"/>
      <sheetName val="km22+304.31-km22+344.31"/>
      <sheetName val="km22+460.92-km22+614.57"/>
      <sheetName val="km22+671.78-km22+713.32"/>
      <sheetName val="Km282-Km_x0003__x0000_3"/>
      <sheetName val="GIA NUOC"/>
      <sheetName val="Bia1"/>
      <sheetName val="Bia"/>
      <sheetName val="THTBO"/>
      <sheetName val="XLAP"/>
      <sheetName val="th22"/>
      <sheetName val="CT22"/>
      <sheetName val="MuaVL_DZ"/>
      <sheetName val="LD&amp;TNTB"/>
      <sheetName val="TH_TBA"/>
      <sheetName val="MuaVL_bu"/>
      <sheetName val="MuaVL_TBA"/>
      <sheetName val="TBi"/>
      <sheetName val="XL_TN"/>
      <sheetName val="TN"/>
      <sheetName val="lietke_TBA"/>
      <sheetName val="lietke_DZ"/>
      <sheetName val="vc_Bocdo"/>
      <sheetName val="m3"/>
      <sheetName val="TK_TD"/>
      <sheetName val="Cap_dat"/>
      <sheetName val="TK _TK"/>
      <sheetName val="Cuoc89"/>
      <sheetName val="BT1"/>
      <sheetName val="BT2"/>
      <sheetName val="BT3"/>
      <sheetName val="BT4"/>
      <sheetName val="BT5"/>
      <sheetName val="BT6"/>
      <sheetName val="BT7"/>
      <sheetName val="bt08"/>
      <sheetName val="bt9"/>
      <sheetName val="BT10"/>
      <sheetName val="bt11"/>
      <sheetName val="BT12"/>
      <sheetName val="BT13"/>
      <sheetName val="BT14"/>
      <sheetName val="bt15"/>
      <sheetName val="BT16"/>
      <sheetName val="BT18"/>
      <sheetName val="Tkedotuoi"/>
      <sheetName val="Tkebactho"/>
      <sheetName val="nhan su"/>
      <sheetName val="2020"/>
      <sheetName val="luong cty"/>
      <sheetName val="bangluong"/>
      <sheetName val="Tkecong"/>
      <sheetName val="thunhap03"/>
      <sheetName val="thungoaiSCTX"/>
      <sheetName val="TRICH73"/>
      <sheetName val="GIA DIEN THOAI"/>
      <sheetName val="GIA DIEN"/>
      <sheetName val="chiet tinh XD"/>
      <sheetName val="Triet T"/>
      <sheetName val="Phan tich gia"/>
      <sheetName val="pHAN CONG"/>
      <sheetName val="GIA XD"/>
      <sheetName val="Coc 6"/>
      <sheetName val="Deo nai"/>
      <sheetName val="CKD than"/>
      <sheetName val="CTT Thong nhat"/>
      <sheetName val="CTT Nui beo"/>
      <sheetName val="CTT cao son"/>
      <sheetName val="CTT Khe cham"/>
      <sheetName val="01"/>
      <sheetName val="Chart3"/>
      <sheetName val="Chart2"/>
      <sheetName val=".tuanM"/>
      <sheetName val="Sheed5"/>
      <sheetName val="TL"/>
      <sheetName val="GK"/>
      <sheetName val="CB"/>
      <sheetName val="VP"/>
      <sheetName val="Km274-Km274"/>
      <sheetName val="Km27'-Km278"/>
      <sheetName val="DTCT"/>
      <sheetName val="PTVT"/>
      <sheetName val="THVT"/>
      <sheetName val="THU T12"/>
      <sheetName val="CHI T12"/>
      <sheetName val="THU T11"/>
      <sheetName val="CHI T11"/>
      <sheetName val="THU T10"/>
      <sheetName val="CHI T10"/>
      <sheetName val="THU T9"/>
      <sheetName val="CHI T9"/>
      <sheetName val="THU T8"/>
      <sheetName val="CHI T8"/>
      <sheetName val="THU T7"/>
      <sheetName val="CHI T7"/>
      <sheetName val="THU T6"/>
      <sheetName val="CHI T6"/>
      <sheetName val="THU T5"/>
      <sheetName val="CHI T5"/>
      <sheetName val="THU T4"/>
      <sheetName val="CHI T4"/>
      <sheetName val="THU T3"/>
      <sheetName val="CHI T3"/>
      <sheetName val="THU T2"/>
      <sheetName val="CHI T2"/>
      <sheetName val="THU T1"/>
      <sheetName val="CHI T1"/>
      <sheetName val="bcth 05-04"/>
      <sheetName val="baocao 05-04"/>
      <sheetName val="bcth04-04"/>
      <sheetName val="baocao04-04"/>
      <sheetName val="bcth03-04"/>
      <sheetName val="baocao03-04"/>
      <sheetName val="bcth02-04"/>
      <sheetName val="baocao02-04"/>
      <sheetName val="bcth01-04"/>
      <sheetName val="baocao01-04"/>
      <sheetName val="CDSM (2)"/>
      <sheetName val="0304"/>
      <sheetName val="0904"/>
      <sheetName val="1204"/>
      <sheetName val="T6"/>
      <sheetName val="80000000"/>
      <sheetName val="90000000"/>
      <sheetName val="a0000000"/>
      <sheetName val="b0000000"/>
      <sheetName val="c0000000"/>
      <sheetName val="02.1"/>
      <sheetName val="2.1"/>
      <sheetName val="2.3"/>
      <sheetName val="02.3"/>
      <sheetName val="05"/>
      <sheetName val="03"/>
      <sheetName val="06"/>
      <sheetName val="B 01"/>
      <sheetName val="B 03"/>
      <sheetName val="D 13"/>
      <sheetName val="Q-03"/>
      <sheetName val="Q-04"/>
      <sheetName val="Q-05"/>
      <sheetName val="D15"/>
      <sheetName val="D20"/>
      <sheetName val="D19"/>
      <sheetName val="Dinh_ha nha"/>
      <sheetName val="XNxlva sxthanKCII"/>
      <sheetName val="Cam Y ut KC"/>
      <sheetName val="CTxay lap mo CP"/>
      <sheetName val="CTdo luong GDSP"/>
      <sheetName val="Dong bac"/>
      <sheetName val="Cac cang UT mua than Dong bac"/>
      <sheetName val="cua hang vtu"/>
      <sheetName val="Khach hang le "/>
      <sheetName val="nhat ky 5"/>
      <sheetName val="cac cong ty van tai"/>
      <sheetName val="Cone"/>
      <sheetName val="[IBASE2.XLS}BHXH"/>
      <sheetName val="T8-9)"/>
      <sheetName val="So.g trai"/>
      <sheetName val="_x0013_heet9"/>
      <sheetName val="De _x0014_ai Thuc Tap"/>
      <sheetName val="tuan&quot;"/>
      <sheetName val="nt5anM"/>
      <sheetName val=".ngan"/>
      <sheetName val=".loi"/>
      <sheetName val="Tonf hop"/>
      <sheetName val="DATA"/>
      <sheetName val="Tuan 1.01"/>
      <sheetName val="Tuan 3.01 "/>
      <sheetName val="Tuan 5.06 "/>
      <sheetName val="Tuan 6.06  "/>
      <sheetName val="Tuan 7.06 "/>
      <sheetName val="Tuan 7.06  (2)"/>
      <sheetName val="Tuan8,06"/>
      <sheetName val="Tuan9,06"/>
      <sheetName val="Tuan10,06 "/>
      <sheetName val="Tuan11,06  "/>
      <sheetName val="Tuan12,06"/>
      <sheetName val="Bao cao DD 31.3.06"/>
      <sheetName val="Bao cao DD 30.4.06"/>
      <sheetName val="Bao cao DD 31.5.06 "/>
      <sheetName val="Bao cao Quy I-06"/>
      <sheetName val="Bao cao DD 30.6.06"/>
      <sheetName val="Bao cao DD 31.7.06"/>
      <sheetName val="THQI"/>
      <sheetName val="Mix-Tarpaulin"/>
      <sheetName val="Tarpaulin"/>
      <sheetName val="Price"/>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6"/>
      <sheetName val="27"/>
      <sheetName val="28"/>
      <sheetName val="29"/>
      <sheetName val="30"/>
      <sheetName val="31"/>
      <sheetName val="Monthly"/>
      <sheetName val="For Summary"/>
      <sheetName val="For Summary(KG)"/>
      <sheetName val="PP Cloth"/>
      <sheetName val="Mix-PP Cloth"/>
      <sheetName val="Material Price-PP"/>
      <sheetName val="2.74"/>
      <sheetName val="BTH"/>
      <sheetName val="luongt 13"/>
      <sheetName val="LUONG 1"/>
      <sheetName val="LUONG 2"/>
      <sheetName val="LUONG 3"/>
      <sheetName val="Luong 4"/>
      <sheetName val="CTP 4"/>
      <sheetName val="Thuno"/>
      <sheetName val="Anca 4"/>
      <sheetName val="THUONG TET"/>
      <sheetName val="thuong"/>
      <sheetName val="THQII"/>
      <sheetName val="Trung"/>
      <sheetName val="THQIII"/>
      <sheetName val="THT nam 04"/>
      <sheetName val="142201ȭT4"/>
      <sheetName val="Bia¸"/>
      <sheetName val="T8-9B"/>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T8-9þ"/>
      <sheetName val="120"/>
      <sheetName val="IFAD"/>
      <sheetName val="CVHN"/>
      <sheetName val="TCVM"/>
      <sheetName val="RIDP"/>
      <sheetName val="LDNN"/>
      <sheetName val="BTH Phieu thu"/>
      <sheetName val="BTH Phieu chi"/>
      <sheetName val="NK-SC"/>
      <sheetName val="SCT NVL"/>
      <sheetName val="NK SO CAI"/>
      <sheetName val="SCT TK 331"/>
      <sheetName val="So CFSXKD"/>
      <sheetName val="SCT  TK 131"/>
      <sheetName val="So TGNH 2003"/>
      <sheetName val="So quy TM 2002"/>
      <sheetName val="The tinh Z"/>
      <sheetName val="So kho nguyen vat lieu"/>
      <sheetName val="BTH NVL"/>
      <sheetName val="So theo doi thue GTGT"/>
      <sheetName val="BC thanh QT hoa don nam 2003"/>
      <sheetName val="KHVô XL"/>
      <sheetName val="Bia_x0018_"/>
      <sheetName val="QD cua HDQT (ÿÿ"/>
      <sheetName val="ÿÿÿÿi ngoai tongÿÿ2)"/>
      <sheetName val="lapdap TB "/>
      <sheetName val="΄Cxdcb"/>
      <sheetName val="HD CTrinh1"/>
      <sheetName val="HD benA"/>
      <sheetName val="KHTC"/>
      <sheetName val="BCTC"/>
      <sheetName val="Soqui"/>
      <sheetName val="Tienvay"/>
      <sheetName val="CTthanhtoan"/>
      <sheetName val="CTietHD"/>
      <sheetName val="Theodoi HD"/>
      <sheetName val="Theodoi HD (2)"/>
      <sheetName val="VLieu"/>
      <sheetName val="May"/>
      <sheetName val="NCong"/>
      <sheetName val="gia vt,nc,may"/>
      <sheetName val="THKP"/>
      <sheetName val="Khac DP"/>
      <sheetName val="Khoi than "/>
      <sheetName val="B3_208_than"/>
      <sheetName val="B3_208_TU"/>
      <sheetName val="B3_208_TW"/>
      <sheetName val="B3_208_DP"/>
      <sheetName val="B3_208_khac"/>
      <sheetName val="Sheet11"/>
      <sheetName val="Sheet12"/>
      <sheetName val="BC§ 2001"/>
      <sheetName val="BBC§ 2002"/>
      <sheetName val="TSC§ 2001"/>
      <sheetName val="TSc® 2002"/>
      <sheetName val="Thang1"/>
      <sheetName val="Thang2"/>
      <sheetName val="Thang3"/>
      <sheetName val="Thang 4"/>
      <sheetName val="23+32þ"/>
      <sheetName val="[IBASE2.XLS_Tong hop Matduong"/>
      <sheetName val="PXKT1"/>
      <sheetName val="PXKT2"/>
      <sheetName val="PXKT3"/>
      <sheetName val="PXKT4"/>
      <sheetName val="PXKT5"/>
      <sheetName val="May khau"/>
      <sheetName val="PXKT6Via 11"/>
      <sheetName val="PXKT7"/>
      <sheetName val="PXKTLo Thien V 14A"/>
      <sheetName val="V14 phu"/>
      <sheetName val="V15"/>
      <sheetName val="V7"/>
      <sheetName val="V9"/>
      <sheetName val="Via 16 Lthien"/>
      <sheetName val="V6a"/>
      <sheetName val="PXKT8"/>
      <sheetName val="XXXXXXX0"/>
      <sheetName val="bg+th45"/>
      <sheetName val="4-5"/>
      <sheetName val="bg+th34"/>
      <sheetName val="3-4"/>
      <sheetName val="bg+th23"/>
      <sheetName val="2-3"/>
      <sheetName val="bg+th12"/>
      <sheetName val="1-2"/>
      <sheetName val="bg+th"/>
      <sheetName val="ptvl"/>
      <sheetName val="0-1"/>
      <sheetName val="7 THAI NGUYEN"/>
      <sheetName val="[IBASE2.XLS䁝BC6tT17"/>
      <sheetName val="TK13_x0005_"/>
      <sheetName val="02"/>
      <sheetName val="04"/>
      <sheetName val="07"/>
      <sheetName val="08"/>
      <sheetName val="09"/>
      <sheetName val="PHEPNAM"/>
      <sheetName val="KHONGLUONG"/>
      <sheetName val="d0000000"/>
      <sheetName val="e0000000"/>
      <sheetName val="f0000000"/>
      <sheetName val="g0000000"/>
      <sheetName val="h0000000"/>
      <sheetName val="i0000000"/>
      <sheetName val="XXXXXXX1"/>
      <sheetName val="XXXXXXX2"/>
      <sheetName val="XXXXXXX3"/>
      <sheetName val="XXXXXXX4"/>
      <sheetName val="XXXXXXX5"/>
      <sheetName val="XXXXXXX6"/>
      <sheetName val="XXXXXXX7"/>
      <sheetName val="XXXXXXX8"/>
      <sheetName val="XXXXXXX9"/>
      <sheetName val="XXXXXXXA"/>
      <sheetName val="XXXXXXXB"/>
      <sheetName val="XXXXXXXC"/>
      <sheetName val="XXXXXXXD"/>
      <sheetName val="XXXXXXXE"/>
      <sheetName val="Bia¬"/>
      <sheetName val="THQþ"/>
      <sheetName val="tô rôiDY"/>
      <sheetName val="ATCANING"/>
      <sheetName val="KNH"/>
      <sheetName val="KVF"/>
      <sheetName val="Hoada"/>
      <sheetName val="Nguphuc"/>
      <sheetName val="TCH"/>
      <sheetName val="TTT"/>
      <sheetName val="TVK"/>
      <sheetName val="Tuichuom"/>
      <sheetName val="NKDT"/>
      <sheetName val="Vitagin"/>
      <sheetName val="KQKDKT#04-1"/>
      <sheetName val="VtuHaTheSauTBABenThuy1 Ш2)"/>
      <sheetName val="GIA 뭼UOC"/>
      <sheetName val="Soqu_x0005__x0000__x0000_"/>
      <sheetName val="Nhap_lieÈ"/>
      <sheetName val="PNT-QUOT-#3"/>
      <sheetName val="COAT&amp;WRAP-QIOT-#3"/>
      <sheetName val="T8-9@"/>
      <sheetName val="TH_B¸"/>
      <sheetName val="CongNo"/>
      <sheetName val="TD khao sat"/>
      <sheetName val="_x0000__x0000__x0005__x0000__x0000_"/>
      <sheetName val="CHITIET VL-NC"/>
      <sheetName val="DON GIA"/>
      <sheetName val="Km282-Km_x0003_?3"/>
      <sheetName val="T8-9_x0008_"/>
      <sheetName val="det VP"/>
      <sheetName val="det hn"/>
      <sheetName val="19-5"/>
      <sheetName val="X26-2"/>
      <sheetName val="x26"/>
      <sheetName val="chi Hieu"/>
      <sheetName val="c thoa"/>
      <sheetName val="A thanh - DL"/>
      <sheetName val="A Tuyen"/>
      <sheetName val="A Tien -laphu"/>
      <sheetName val="A Thang- laphu"/>
      <sheetName val="DMHN"/>
      <sheetName val="A Dong"/>
      <sheetName val="27-7 NB"/>
      <sheetName val="ATuan-PN"/>
      <sheetName val="X20"/>
      <sheetName val="xn 5"/>
      <sheetName val="PKD X20"/>
      <sheetName val="da giay SG"/>
      <sheetName val="dagiay XK"/>
      <sheetName val="DK Dong xuan"/>
      <sheetName val="chu Ton"/>
      <sheetName val="minh tri"/>
      <sheetName val="viet huy"/>
      <sheetName val="thanh ha"/>
      <sheetName val="O Su"/>
      <sheetName val="A Ha-DL"/>
      <sheetName val="Vinh oanh"/>
      <sheetName val="chi Thuy"/>
      <sheetName val="chu Hong"/>
      <sheetName val="thuy- may"/>
      <sheetName val="CHuong(VT)"/>
      <sheetName val="XNK-hnam"/>
      <sheetName val="7-5HQ"/>
      <sheetName val="vu yen"/>
      <sheetName val="Du_lieu"/>
      <sheetName val="ESTI."/>
      <sheetName val="DI-ESTI"/>
      <sheetName val="THTBþ"/>
      <sheetName val="nghi dinh-_x0004__x0010_"/>
      <sheetName val="Chart䀀"/>
      <sheetName val="T8-9("/>
      <sheetName val=" GT CPhi tung dot"/>
      <sheetName val="Nhap_lie"/>
      <sheetName val="Nhap_lie("/>
      <sheetName val="Cong hop 2,0ࡸ2,0"/>
      <sheetName val="Biaþ"/>
      <sheetName val="Luot"/>
      <sheetName val="IBASE2"/>
      <sheetName val="T8-9h"/>
      <sheetName val="T8-9X"/>
      <sheetName val="MTL$-INTER"/>
      <sheetName val="Ca.D"/>
      <sheetName val="H.long"/>
      <sheetName val="C.Mong"/>
      <sheetName val="M.Phu"/>
      <sheetName val="T.Son"/>
      <sheetName val="V.Don"/>
      <sheetName val="Y.Kien"/>
      <sheetName val="V.Quang"/>
      <sheetName val="Q.Lam"/>
      <sheetName val="Pthu"/>
      <sheetName val="T.Coc"/>
      <sheetName val="D.Nghia"/>
      <sheetName val="P.Phu"/>
      <sheetName val="P.Lai"/>
      <sheetName val="N.Xuyen"/>
      <sheetName val="H.quan"/>
      <sheetName val="S.Dang"/>
      <sheetName val="TT.DH"/>
      <sheetName val="N.Quan"/>
      <sheetName val="C.Dam"/>
      <sheetName val="M.Luong"/>
      <sheetName val="B.luan"/>
      <sheetName val="T8-9_x0005_"/>
      <sheetName val="Diem mon hoc"/>
      <sheetName val="Diem Tong ket"/>
      <sheetName val="DS - HoTen"/>
      <sheetName val="DS-Loc"/>
      <sheetName val="thong ke_x0000_"/>
      <sheetName val="Bang can doi "/>
      <sheetName val="Tinh hinh cat lang"/>
      <sheetName val="Tinh hinh SX phu"/>
      <sheetName val="Tinh hinh do xop"/>
      <sheetName val="Km_x0000_83-嘀m28ｄ"/>
      <sheetName val="tr_tinhDZc!othe"/>
      <sheetName val="t2_tinhTBA"/>
      <sheetName val="BTH chua"/>
    </sheetNames>
    <sheetDataSet>
      <sheetData sheetId="0" refreshError="1">
        <row r="7">
          <cell r="AH7" t="str">
            <v>SP1</v>
          </cell>
          <cell r="AI7" t="str">
            <v>SOLVENT CLEANING   (SSPC-SP-1)</v>
          </cell>
          <cell r="AJ7">
            <v>60</v>
          </cell>
          <cell r="AK7">
            <v>60</v>
          </cell>
          <cell r="AL7">
            <v>60</v>
          </cell>
        </row>
        <row r="8">
          <cell r="AH8" t="str">
            <v>SP2</v>
          </cell>
          <cell r="AI8" t="str">
            <v>HAND CLEANING   (SSPC-SP-2)</v>
          </cell>
          <cell r="AJ8">
            <v>50</v>
          </cell>
          <cell r="AK8">
            <v>50</v>
          </cell>
          <cell r="AL8">
            <v>50</v>
          </cell>
        </row>
        <row r="9">
          <cell r="AH9" t="str">
            <v>SP3</v>
          </cell>
          <cell r="AI9" t="str">
            <v>POWER CLEANING   (SSPC-SP-3)</v>
          </cell>
          <cell r="AJ9">
            <v>50</v>
          </cell>
          <cell r="AK9">
            <v>50</v>
          </cell>
          <cell r="AL9">
            <v>50</v>
          </cell>
        </row>
        <row r="10">
          <cell r="AH10" t="str">
            <v>SP5</v>
          </cell>
          <cell r="AI10" t="str">
            <v>WHITE METAL BLAST   (SSPC-SP-5)</v>
          </cell>
          <cell r="AJ10">
            <v>90</v>
          </cell>
          <cell r="AK10">
            <v>90</v>
          </cell>
          <cell r="AL10">
            <v>90</v>
          </cell>
        </row>
        <row r="11">
          <cell r="AH11" t="str">
            <v>SP6</v>
          </cell>
          <cell r="AI11" t="str">
            <v>COMMERCIAL BLAST (SSPC-SP-6)</v>
          </cell>
          <cell r="AJ11">
            <v>70</v>
          </cell>
          <cell r="AK11">
            <v>70</v>
          </cell>
          <cell r="AL11">
            <v>70</v>
          </cell>
        </row>
        <row r="12">
          <cell r="AH12" t="str">
            <v>SP7</v>
          </cell>
          <cell r="AI12" t="str">
            <v>BRUSH OFF BLAST CLEANING (SSPC-SP7)</v>
          </cell>
          <cell r="AJ12">
            <v>50</v>
          </cell>
          <cell r="AK12">
            <v>50</v>
          </cell>
          <cell r="AL12">
            <v>50</v>
          </cell>
        </row>
        <row r="13">
          <cell r="AH13" t="str">
            <v>SP8</v>
          </cell>
          <cell r="AI13" t="str">
            <v>PICKLING  (SSPC-SP-8)</v>
          </cell>
          <cell r="AJ13">
            <v>350</v>
          </cell>
          <cell r="AK13">
            <v>350</v>
          </cell>
          <cell r="AL13">
            <v>350</v>
          </cell>
        </row>
        <row r="14">
          <cell r="AH14" t="str">
            <v>SP10</v>
          </cell>
          <cell r="AI14" t="str">
            <v>NEAR WHITE BLAST (SSPC-SP-10)</v>
          </cell>
          <cell r="AJ14">
            <v>80</v>
          </cell>
          <cell r="AK14">
            <v>80</v>
          </cell>
          <cell r="AL14">
            <v>80</v>
          </cell>
        </row>
        <row r="16">
          <cell r="AH16" t="str">
            <v>RLP</v>
          </cell>
          <cell r="AI16" t="str">
            <v>RED LEAD PRIMER</v>
          </cell>
          <cell r="AJ16" t="str">
            <v>0101</v>
          </cell>
          <cell r="AK16" t="str">
            <v>905(OP-91)</v>
          </cell>
          <cell r="AL16" t="str">
            <v>210</v>
          </cell>
          <cell r="AM16">
            <v>1</v>
          </cell>
          <cell r="AN16">
            <v>9.1999999999999993</v>
          </cell>
          <cell r="AO16">
            <v>9.6999999999999993</v>
          </cell>
          <cell r="AP16">
            <v>14.8</v>
          </cell>
          <cell r="AQ16">
            <v>47.83</v>
          </cell>
          <cell r="AR16">
            <v>45.36</v>
          </cell>
          <cell r="AS16">
            <v>38.51</v>
          </cell>
          <cell r="AT16">
            <v>440</v>
          </cell>
          <cell r="AU16">
            <v>440</v>
          </cell>
          <cell r="AV16">
            <v>570</v>
          </cell>
        </row>
        <row r="17">
          <cell r="AH17" t="str">
            <v>ERLP</v>
          </cell>
          <cell r="AI17" t="str">
            <v>RED LEAD PRIMER</v>
          </cell>
          <cell r="AJ17" t="str">
            <v>0102</v>
          </cell>
          <cell r="AK17" t="str">
            <v>906(OP-92)</v>
          </cell>
          <cell r="AL17" t="str">
            <v>220</v>
          </cell>
          <cell r="AM17">
            <v>1</v>
          </cell>
          <cell r="AN17">
            <v>8.7799999999999994</v>
          </cell>
          <cell r="AO17">
            <v>10</v>
          </cell>
          <cell r="AP17">
            <v>12.4</v>
          </cell>
          <cell r="AQ17">
            <v>47.83</v>
          </cell>
          <cell r="AR17">
            <v>42</v>
          </cell>
          <cell r="AS17">
            <v>38.71</v>
          </cell>
          <cell r="AT17">
            <v>420</v>
          </cell>
          <cell r="AU17">
            <v>420</v>
          </cell>
          <cell r="AV17">
            <v>480</v>
          </cell>
        </row>
        <row r="18">
          <cell r="AI18" t="str">
            <v>B P RED LEAD PRIMER</v>
          </cell>
          <cell r="AJ18" t="str">
            <v>0103</v>
          </cell>
          <cell r="AK18" t="str">
            <v>911</v>
          </cell>
          <cell r="AL18">
            <v>0</v>
          </cell>
          <cell r="AM18">
            <v>1</v>
          </cell>
          <cell r="AN18">
            <v>8.44</v>
          </cell>
          <cell r="AO18">
            <v>9</v>
          </cell>
          <cell r="AP18">
            <v>0</v>
          </cell>
          <cell r="AQ18">
            <v>45</v>
          </cell>
          <cell r="AR18">
            <v>42.22</v>
          </cell>
          <cell r="AS18">
            <v>0</v>
          </cell>
          <cell r="AT18">
            <v>380</v>
          </cell>
          <cell r="AU18">
            <v>380</v>
          </cell>
        </row>
        <row r="19">
          <cell r="AH19" t="str">
            <v>ATP</v>
          </cell>
          <cell r="AI19" t="str">
            <v xml:space="preserve">ALUMINUM TRIPOLYPHOSPHATE PRIMER </v>
          </cell>
          <cell r="AJ19" t="str">
            <v>0107</v>
          </cell>
          <cell r="AK19" t="str">
            <v>992</v>
          </cell>
          <cell r="AL19" t="str">
            <v>221</v>
          </cell>
          <cell r="AM19">
            <v>1</v>
          </cell>
          <cell r="AN19">
            <v>12.6</v>
          </cell>
          <cell r="AO19">
            <v>7.09</v>
          </cell>
          <cell r="AP19">
            <v>11.4</v>
          </cell>
          <cell r="AQ19">
            <v>39.68</v>
          </cell>
          <cell r="AR19">
            <v>42.31</v>
          </cell>
          <cell r="AS19">
            <v>38.6</v>
          </cell>
          <cell r="AT19">
            <v>500</v>
          </cell>
          <cell r="AU19">
            <v>300</v>
          </cell>
          <cell r="AV19">
            <v>440</v>
          </cell>
        </row>
        <row r="20">
          <cell r="AH20" t="str">
            <v>AZCP</v>
          </cell>
          <cell r="AI20" t="str">
            <v xml:space="preserve">ALKYD ZINC CHROMATE PRIMER </v>
          </cell>
          <cell r="AJ20" t="str">
            <v>0111</v>
          </cell>
          <cell r="AK20" t="str">
            <v>907(OP-93)</v>
          </cell>
          <cell r="AL20" t="str">
            <v>240</v>
          </cell>
          <cell r="AM20">
            <v>1</v>
          </cell>
          <cell r="AN20">
            <v>10.9</v>
          </cell>
          <cell r="AO20">
            <v>10.6</v>
          </cell>
          <cell r="AP20">
            <v>9</v>
          </cell>
          <cell r="AQ20">
            <v>40.369999999999997</v>
          </cell>
          <cell r="AR20">
            <v>41.51</v>
          </cell>
          <cell r="AS20">
            <v>40.89</v>
          </cell>
          <cell r="AT20">
            <v>440</v>
          </cell>
          <cell r="AU20">
            <v>440</v>
          </cell>
          <cell r="AV20">
            <v>368</v>
          </cell>
        </row>
        <row r="21">
          <cell r="AH21" t="str">
            <v>ROP</v>
          </cell>
          <cell r="AI21" t="str">
            <v xml:space="preserve">RED OXIDE PRIMER </v>
          </cell>
          <cell r="AJ21" t="str">
            <v>0121</v>
          </cell>
          <cell r="AK21" t="str">
            <v>904(OP-95)</v>
          </cell>
          <cell r="AL21" t="str">
            <v>230</v>
          </cell>
          <cell r="AM21">
            <v>1</v>
          </cell>
          <cell r="AN21">
            <v>6.5</v>
          </cell>
          <cell r="AO21">
            <v>8.1999999999999993</v>
          </cell>
          <cell r="AP21">
            <v>5.2</v>
          </cell>
          <cell r="AQ21">
            <v>46.15</v>
          </cell>
          <cell r="AR21">
            <v>41.46</v>
          </cell>
          <cell r="AS21">
            <v>57.12</v>
          </cell>
          <cell r="AT21">
            <v>300</v>
          </cell>
          <cell r="AU21">
            <v>340</v>
          </cell>
          <cell r="AV21">
            <v>297</v>
          </cell>
        </row>
        <row r="22">
          <cell r="AH22" t="str">
            <v>GS</v>
          </cell>
          <cell r="AI22" t="str">
            <v xml:space="preserve">GRAY SURFACE </v>
          </cell>
          <cell r="AJ22" t="str">
            <v>0141</v>
          </cell>
          <cell r="AK22" t="str">
            <v>501</v>
          </cell>
          <cell r="AL22" t="str">
            <v>090</v>
          </cell>
          <cell r="AM22">
            <v>1</v>
          </cell>
          <cell r="AN22">
            <v>8.1</v>
          </cell>
          <cell r="AO22">
            <v>12.1</v>
          </cell>
          <cell r="AP22">
            <v>12.6</v>
          </cell>
          <cell r="AQ22">
            <v>37.04</v>
          </cell>
          <cell r="AR22">
            <v>37.19</v>
          </cell>
          <cell r="AS22">
            <v>37.94</v>
          </cell>
          <cell r="AT22">
            <v>300</v>
          </cell>
          <cell r="AU22">
            <v>450</v>
          </cell>
          <cell r="AV22">
            <v>478</v>
          </cell>
        </row>
        <row r="23">
          <cell r="AH23" t="str">
            <v>RMP</v>
          </cell>
          <cell r="AI23" t="str">
            <v>READY-MIXED PAINT</v>
          </cell>
          <cell r="AJ23" t="str">
            <v>0151</v>
          </cell>
          <cell r="AK23" t="str">
            <v>111</v>
          </cell>
          <cell r="AL23" t="str">
            <v>100</v>
          </cell>
          <cell r="AM23">
            <v>1</v>
          </cell>
          <cell r="AN23">
            <v>10.9</v>
          </cell>
          <cell r="AO23">
            <v>9.6</v>
          </cell>
          <cell r="AP23">
            <v>10</v>
          </cell>
          <cell r="AQ23">
            <v>41.28</v>
          </cell>
          <cell r="AR23">
            <v>41.67</v>
          </cell>
          <cell r="AS23">
            <v>38</v>
          </cell>
          <cell r="AT23">
            <v>450</v>
          </cell>
          <cell r="AU23">
            <v>400</v>
          </cell>
          <cell r="AV23">
            <v>380</v>
          </cell>
        </row>
        <row r="24">
          <cell r="AH24" t="str">
            <v>FRMP</v>
          </cell>
          <cell r="AI24" t="str">
            <v xml:space="preserve">FLAT READY-MIXED PAINT </v>
          </cell>
          <cell r="AJ24" t="str">
            <v>0153</v>
          </cell>
          <cell r="AK24" t="str">
            <v>508</v>
          </cell>
          <cell r="AL24">
            <v>0</v>
          </cell>
          <cell r="AM24">
            <v>1</v>
          </cell>
          <cell r="AN24">
            <v>11.8</v>
          </cell>
          <cell r="AO24">
            <v>9.4</v>
          </cell>
          <cell r="AP24">
            <v>0</v>
          </cell>
          <cell r="AQ24">
            <v>36.44</v>
          </cell>
          <cell r="AR24">
            <v>37.229999999999997</v>
          </cell>
          <cell r="AS24">
            <v>0</v>
          </cell>
          <cell r="AT24">
            <v>430</v>
          </cell>
          <cell r="AU24">
            <v>350</v>
          </cell>
        </row>
        <row r="25">
          <cell r="AH25" t="str">
            <v>AE</v>
          </cell>
          <cell r="AI25" t="str">
            <v xml:space="preserve">ALKYD ENAMEL </v>
          </cell>
          <cell r="AJ25" t="str">
            <v>0162</v>
          </cell>
          <cell r="AK25" t="str">
            <v>502</v>
          </cell>
          <cell r="AL25" t="str">
            <v>110</v>
          </cell>
          <cell r="AM25">
            <v>1</v>
          </cell>
          <cell r="AN25">
            <v>11.9</v>
          </cell>
          <cell r="AO25">
            <v>12.4</v>
          </cell>
          <cell r="AP25">
            <v>12</v>
          </cell>
          <cell r="AQ25">
            <v>35.29</v>
          </cell>
          <cell r="AR25">
            <v>37.1</v>
          </cell>
          <cell r="AS25">
            <v>37.92</v>
          </cell>
          <cell r="AT25">
            <v>420</v>
          </cell>
          <cell r="AU25">
            <v>460</v>
          </cell>
          <cell r="AV25">
            <v>455</v>
          </cell>
        </row>
        <row r="26">
          <cell r="AH26" t="str">
            <v>AP</v>
          </cell>
          <cell r="AI26" t="str">
            <v>ALUMIN PAINT</v>
          </cell>
          <cell r="AJ26" t="str">
            <v>0152</v>
          </cell>
          <cell r="AK26" t="str">
            <v>103</v>
          </cell>
          <cell r="AL26" t="str">
            <v>310</v>
          </cell>
          <cell r="AM26">
            <v>1</v>
          </cell>
          <cell r="AN26">
            <v>10.9</v>
          </cell>
          <cell r="AO26">
            <v>13.5</v>
          </cell>
          <cell r="AP26">
            <v>13.5</v>
          </cell>
          <cell r="AQ26">
            <v>36.700000000000003</v>
          </cell>
          <cell r="AR26">
            <v>34.07</v>
          </cell>
          <cell r="AS26">
            <v>32.44</v>
          </cell>
          <cell r="AT26">
            <v>400</v>
          </cell>
          <cell r="AU26">
            <v>460</v>
          </cell>
          <cell r="AV26">
            <v>438</v>
          </cell>
        </row>
        <row r="27">
          <cell r="AH27" t="str">
            <v>AMF</v>
          </cell>
          <cell r="AI27" t="str">
            <v>PHEN0LIC-MODIFIED ALKYD M.I.O.FINISH</v>
          </cell>
          <cell r="AJ27" t="str">
            <v>4690(Ar-900)</v>
          </cell>
          <cell r="AK27">
            <v>0</v>
          </cell>
          <cell r="AL27" t="str">
            <v>800</v>
          </cell>
          <cell r="AM27">
            <v>1</v>
          </cell>
          <cell r="AN27">
            <v>19.16</v>
          </cell>
          <cell r="AO27">
            <v>0</v>
          </cell>
          <cell r="AP27">
            <v>17.8</v>
          </cell>
          <cell r="AQ27">
            <v>26.1</v>
          </cell>
          <cell r="AR27">
            <v>0</v>
          </cell>
          <cell r="AS27">
            <v>37.869999999999997</v>
          </cell>
          <cell r="AT27">
            <v>500</v>
          </cell>
          <cell r="AU27">
            <v>0</v>
          </cell>
          <cell r="AV27">
            <v>674</v>
          </cell>
        </row>
        <row r="28">
          <cell r="AH28" t="str">
            <v>GP</v>
          </cell>
          <cell r="AI28" t="str">
            <v xml:space="preserve">GALVAN. STEEL SHEET EHULSION PAINT </v>
          </cell>
          <cell r="AJ28">
            <v>0</v>
          </cell>
          <cell r="AK28" t="str">
            <v>100(OM-12)</v>
          </cell>
          <cell r="AL28">
            <v>0</v>
          </cell>
          <cell r="AM28">
            <v>1</v>
          </cell>
          <cell r="AN28">
            <v>0</v>
          </cell>
          <cell r="AO28">
            <v>14.3</v>
          </cell>
          <cell r="AP28">
            <v>0</v>
          </cell>
          <cell r="AQ28">
            <v>0</v>
          </cell>
          <cell r="AR28">
            <v>47.55</v>
          </cell>
          <cell r="AS28">
            <v>0</v>
          </cell>
          <cell r="AT28">
            <v>0</v>
          </cell>
          <cell r="AU28">
            <v>680</v>
          </cell>
        </row>
        <row r="29">
          <cell r="AI29" t="str">
            <v xml:space="preserve">EPOXY RESIN </v>
          </cell>
        </row>
        <row r="30">
          <cell r="AH30" t="str">
            <v>ERLP</v>
          </cell>
          <cell r="AI30" t="str">
            <v xml:space="preserve">EPOXY RED LEAD PRIMER </v>
          </cell>
          <cell r="AJ30" t="str">
            <v>0401</v>
          </cell>
          <cell r="AK30" t="str">
            <v>1007(EP-01)</v>
          </cell>
          <cell r="AL30">
            <v>0</v>
          </cell>
          <cell r="AM30">
            <v>1</v>
          </cell>
          <cell r="AN30">
            <v>13.7</v>
          </cell>
          <cell r="AO30">
            <v>11.9</v>
          </cell>
          <cell r="AP30">
            <v>0</v>
          </cell>
          <cell r="AQ30">
            <v>41.61</v>
          </cell>
          <cell r="AR30">
            <v>47.9</v>
          </cell>
          <cell r="AS30">
            <v>0</v>
          </cell>
          <cell r="AT30">
            <v>570</v>
          </cell>
          <cell r="AU30">
            <v>570</v>
          </cell>
        </row>
        <row r="31">
          <cell r="AH31" t="str">
            <v>EZCP</v>
          </cell>
          <cell r="AI31" t="str">
            <v xml:space="preserve">EPOXY ZINC CHROMATE PRIMER </v>
          </cell>
          <cell r="AJ31" t="str">
            <v>0411</v>
          </cell>
          <cell r="AK31" t="str">
            <v>1008(EP-09)</v>
          </cell>
          <cell r="AL31" t="str">
            <v>56</v>
          </cell>
          <cell r="AM31">
            <v>1</v>
          </cell>
          <cell r="AN31">
            <v>13.7</v>
          </cell>
          <cell r="AO31">
            <v>13.2</v>
          </cell>
          <cell r="AP31">
            <v>15.7</v>
          </cell>
          <cell r="AQ31">
            <v>41.61</v>
          </cell>
          <cell r="AR31">
            <v>43.18</v>
          </cell>
          <cell r="AS31">
            <v>57.32</v>
          </cell>
          <cell r="AT31">
            <v>570</v>
          </cell>
          <cell r="AU31">
            <v>570</v>
          </cell>
          <cell r="AV31">
            <v>900</v>
          </cell>
        </row>
        <row r="32">
          <cell r="AH32" t="str">
            <v>EZRP</v>
          </cell>
          <cell r="AI32" t="str">
            <v xml:space="preserve">EPOXY ZINC RICH PRIMER </v>
          </cell>
          <cell r="AJ32" t="str">
            <v>0416</v>
          </cell>
          <cell r="AK32" t="str">
            <v>1006(EP-03)</v>
          </cell>
          <cell r="AL32" t="str">
            <v>63</v>
          </cell>
          <cell r="AM32">
            <v>1</v>
          </cell>
          <cell r="AN32">
            <v>24.9</v>
          </cell>
          <cell r="AO32">
            <v>18.899999999999999</v>
          </cell>
          <cell r="AP32">
            <v>44.29</v>
          </cell>
          <cell r="AQ32">
            <v>44.18</v>
          </cell>
          <cell r="AR32">
            <v>52.91</v>
          </cell>
          <cell r="AS32">
            <v>29.35</v>
          </cell>
          <cell r="AT32">
            <v>1100</v>
          </cell>
          <cell r="AU32">
            <v>1000</v>
          </cell>
          <cell r="AV32">
            <v>1300</v>
          </cell>
        </row>
        <row r="33">
          <cell r="AH33" t="str">
            <v>EROP</v>
          </cell>
          <cell r="AI33" t="str">
            <v xml:space="preserve">EPOXY RED OXIDE PRIMER </v>
          </cell>
          <cell r="AJ33" t="str">
            <v>0421(Z-500)</v>
          </cell>
          <cell r="AK33" t="str">
            <v>1009(EP-02)</v>
          </cell>
          <cell r="AL33" t="str">
            <v>87</v>
          </cell>
          <cell r="AM33">
            <v>1</v>
          </cell>
          <cell r="AN33">
            <v>11.3</v>
          </cell>
          <cell r="AO33">
            <v>10.9</v>
          </cell>
          <cell r="AP33">
            <v>28.1</v>
          </cell>
          <cell r="AQ33">
            <v>41.59</v>
          </cell>
          <cell r="AR33">
            <v>43.12</v>
          </cell>
          <cell r="AS33">
            <v>39.15</v>
          </cell>
          <cell r="AT33">
            <v>470</v>
          </cell>
          <cell r="AU33">
            <v>470</v>
          </cell>
          <cell r="AV33">
            <v>1100</v>
          </cell>
        </row>
        <row r="34">
          <cell r="AH34" t="str">
            <v>EV</v>
          </cell>
          <cell r="AI34" t="str">
            <v xml:space="preserve">EPOXY VARNISH </v>
          </cell>
          <cell r="AJ34" t="str">
            <v>0450</v>
          </cell>
          <cell r="AK34" t="str">
            <v>1010</v>
          </cell>
          <cell r="AL34" t="str">
            <v>46</v>
          </cell>
          <cell r="AM34">
            <v>1</v>
          </cell>
          <cell r="AN34">
            <v>19</v>
          </cell>
          <cell r="AO34">
            <v>19.399999999999999</v>
          </cell>
          <cell r="AP34">
            <v>21.1</v>
          </cell>
          <cell r="AQ34">
            <v>28.95</v>
          </cell>
          <cell r="AR34">
            <v>28.35</v>
          </cell>
          <cell r="AS34">
            <v>26.07</v>
          </cell>
          <cell r="AT34">
            <v>550</v>
          </cell>
          <cell r="AU34">
            <v>550</v>
          </cell>
          <cell r="AV34">
            <v>550</v>
          </cell>
        </row>
        <row r="35">
          <cell r="AH35" t="str">
            <v>EFC</v>
          </cell>
          <cell r="AI35" t="str">
            <v xml:space="preserve">EPOXY FINISH COATING </v>
          </cell>
          <cell r="AJ35" t="str">
            <v>0451</v>
          </cell>
          <cell r="AK35" t="str">
            <v>1001(EP-04)</v>
          </cell>
          <cell r="AL35" t="str">
            <v>86</v>
          </cell>
          <cell r="AM35">
            <v>1</v>
          </cell>
          <cell r="AN35">
            <v>16.8</v>
          </cell>
          <cell r="AO35">
            <v>18.3</v>
          </cell>
          <cell r="AP35">
            <v>34.9</v>
          </cell>
          <cell r="AQ35">
            <v>41.67</v>
          </cell>
          <cell r="AR35">
            <v>38.25</v>
          </cell>
          <cell r="AS35">
            <v>22.92</v>
          </cell>
          <cell r="AT35">
            <v>700</v>
          </cell>
          <cell r="AU35">
            <v>700</v>
          </cell>
          <cell r="AV35">
            <v>800</v>
          </cell>
        </row>
        <row r="36">
          <cell r="AH36" t="str">
            <v>CTE</v>
          </cell>
          <cell r="AI36" t="str">
            <v xml:space="preserve">COAL TAR EPOXY HB </v>
          </cell>
          <cell r="AJ36" t="str">
            <v>0459</v>
          </cell>
          <cell r="AK36" t="str">
            <v>1004(EP-06)</v>
          </cell>
          <cell r="AL36" t="str">
            <v>58</v>
          </cell>
          <cell r="AM36">
            <v>1</v>
          </cell>
          <cell r="AN36">
            <v>7.9</v>
          </cell>
          <cell r="AO36">
            <v>7.6</v>
          </cell>
          <cell r="AP36">
            <v>0</v>
          </cell>
          <cell r="AQ36">
            <v>50.63</v>
          </cell>
          <cell r="AR36">
            <v>52.63</v>
          </cell>
          <cell r="AS36">
            <v>0</v>
          </cell>
          <cell r="AT36">
            <v>400</v>
          </cell>
          <cell r="AU36">
            <v>400</v>
          </cell>
          <cell r="AV36">
            <v>700</v>
          </cell>
        </row>
        <row r="37">
          <cell r="AH37" t="str">
            <v>IZRP</v>
          </cell>
          <cell r="AI37" t="str">
            <v xml:space="preserve">INORGANIC ZINC RICH PRIMER </v>
          </cell>
          <cell r="AJ37" t="str">
            <v>4120(Z-120HB)</v>
          </cell>
          <cell r="AK37" t="str">
            <v>1011(IZ-01)</v>
          </cell>
          <cell r="AL37" t="str">
            <v>33</v>
          </cell>
          <cell r="AM37">
            <v>1</v>
          </cell>
          <cell r="AN37">
            <v>19.399999999999999</v>
          </cell>
          <cell r="AO37">
            <v>15.6</v>
          </cell>
          <cell r="AP37">
            <v>30.3</v>
          </cell>
          <cell r="AQ37">
            <v>56.7</v>
          </cell>
          <cell r="AR37">
            <v>64.099999999999994</v>
          </cell>
          <cell r="AS37">
            <v>42.9</v>
          </cell>
          <cell r="AT37">
            <v>1100</v>
          </cell>
          <cell r="AU37">
            <v>1000</v>
          </cell>
          <cell r="AV37">
            <v>1300</v>
          </cell>
        </row>
        <row r="38">
          <cell r="AH38" t="str">
            <v>EATP</v>
          </cell>
          <cell r="AI38" t="str">
            <v>EPOXY ALUMINUM TRIPOLYPHOSPHATE PRIMER</v>
          </cell>
          <cell r="AJ38" t="str">
            <v>A-536</v>
          </cell>
          <cell r="AK38" t="str">
            <v>1075</v>
          </cell>
          <cell r="AL38" t="str">
            <v>57</v>
          </cell>
          <cell r="AM38">
            <v>1</v>
          </cell>
          <cell r="AN38">
            <v>18.7</v>
          </cell>
          <cell r="AO38">
            <v>14.7</v>
          </cell>
          <cell r="AP38">
            <v>15.5</v>
          </cell>
          <cell r="AQ38">
            <v>42.78</v>
          </cell>
          <cell r="AR38">
            <v>42.86</v>
          </cell>
          <cell r="AS38">
            <v>39.03</v>
          </cell>
          <cell r="AT38">
            <v>800</v>
          </cell>
          <cell r="AU38">
            <v>630</v>
          </cell>
          <cell r="AV38">
            <v>605</v>
          </cell>
        </row>
        <row r="39">
          <cell r="AH39" t="str">
            <v>EBZRP</v>
          </cell>
          <cell r="AI39" t="str">
            <v xml:space="preserve">EPOXY CURED BASED ZINC RICH PRIMER </v>
          </cell>
          <cell r="AJ39" t="str">
            <v>4180(Z-800)</v>
          </cell>
          <cell r="AK39" t="str">
            <v>1002</v>
          </cell>
          <cell r="AL39">
            <v>0</v>
          </cell>
          <cell r="AM39">
            <v>1</v>
          </cell>
          <cell r="AN39">
            <v>27.3</v>
          </cell>
          <cell r="AO39">
            <v>15.7</v>
          </cell>
          <cell r="AP39">
            <v>0</v>
          </cell>
          <cell r="AQ39">
            <v>40.29</v>
          </cell>
          <cell r="AR39">
            <v>38.22</v>
          </cell>
          <cell r="AS39">
            <v>0</v>
          </cell>
          <cell r="AT39">
            <v>1100</v>
          </cell>
          <cell r="AU39">
            <v>600</v>
          </cell>
        </row>
        <row r="40">
          <cell r="AH40" t="str">
            <v>HBEP</v>
          </cell>
          <cell r="AI40" t="str">
            <v>HIGH BUILD EPOXY POLYAMINE CURED</v>
          </cell>
          <cell r="AJ40" t="str">
            <v>4418(A-418)</v>
          </cell>
          <cell r="AK40" t="str">
            <v>1015</v>
          </cell>
          <cell r="AL40">
            <v>0</v>
          </cell>
          <cell r="AM40">
            <v>1</v>
          </cell>
          <cell r="AN40">
            <v>18.3</v>
          </cell>
          <cell r="AO40">
            <v>13.1</v>
          </cell>
          <cell r="AP40">
            <v>0</v>
          </cell>
          <cell r="AQ40">
            <v>65.569999999999993</v>
          </cell>
          <cell r="AR40">
            <v>83.97</v>
          </cell>
          <cell r="AS40">
            <v>0</v>
          </cell>
          <cell r="AT40">
            <v>1200</v>
          </cell>
          <cell r="AU40">
            <v>1100</v>
          </cell>
        </row>
        <row r="41">
          <cell r="AH41" t="str">
            <v>HSCP</v>
          </cell>
          <cell r="AI41" t="str">
            <v>HIGH SOILD EPOXY POLYAMINE CURED PRIMER</v>
          </cell>
          <cell r="AJ41" t="str">
            <v>4418(A-448)</v>
          </cell>
          <cell r="AK41">
            <v>1017</v>
          </cell>
          <cell r="AL41">
            <v>0</v>
          </cell>
          <cell r="AM41">
            <v>1</v>
          </cell>
          <cell r="AN41">
            <v>20.309999999999999</v>
          </cell>
          <cell r="AO41">
            <v>13.1</v>
          </cell>
          <cell r="AP41">
            <v>0</v>
          </cell>
          <cell r="AQ41">
            <v>64</v>
          </cell>
          <cell r="AR41">
            <v>83.97</v>
          </cell>
          <cell r="AS41">
            <v>0</v>
          </cell>
          <cell r="AT41">
            <v>1300</v>
          </cell>
          <cell r="AU41">
            <v>1100</v>
          </cell>
        </row>
        <row r="42">
          <cell r="AH42" t="str">
            <v>EEA</v>
          </cell>
          <cell r="AI42" t="str">
            <v>EPOXY ENAMEL AMINE ADDUCT CURED</v>
          </cell>
          <cell r="AJ42" t="str">
            <v>4450(A-500)</v>
          </cell>
          <cell r="AK42" t="str">
            <v>1014</v>
          </cell>
          <cell r="AL42">
            <v>0</v>
          </cell>
          <cell r="AM42">
            <v>1</v>
          </cell>
          <cell r="AN42">
            <v>23.8</v>
          </cell>
          <cell r="AO42">
            <v>11.4</v>
          </cell>
          <cell r="AP42">
            <v>0</v>
          </cell>
          <cell r="AQ42">
            <v>37.82</v>
          </cell>
          <cell r="AR42">
            <v>83.33</v>
          </cell>
          <cell r="AS42">
            <v>0</v>
          </cell>
          <cell r="AT42">
            <v>900</v>
          </cell>
          <cell r="AU42">
            <v>950</v>
          </cell>
        </row>
        <row r="43">
          <cell r="AH43" t="str">
            <v>NEP</v>
          </cell>
          <cell r="AI43" t="str">
            <v>NON-REACTIVE EPOXY PRIMER</v>
          </cell>
          <cell r="AJ43" t="str">
            <v>4405(A-505)</v>
          </cell>
          <cell r="AK43">
            <v>0</v>
          </cell>
          <cell r="AL43">
            <v>0</v>
          </cell>
          <cell r="AM43">
            <v>1</v>
          </cell>
          <cell r="AN43">
            <v>19.2</v>
          </cell>
          <cell r="AO43">
            <v>0</v>
          </cell>
          <cell r="AP43">
            <v>0</v>
          </cell>
          <cell r="AQ43">
            <v>41.67</v>
          </cell>
          <cell r="AR43">
            <v>0</v>
          </cell>
          <cell r="AS43">
            <v>0</v>
          </cell>
          <cell r="AT43">
            <v>800</v>
          </cell>
        </row>
        <row r="44">
          <cell r="AH44" t="str">
            <v>ZCOP</v>
          </cell>
          <cell r="AI44" t="str">
            <v xml:space="preserve">ZINC CHROMATE-RED OXIDE/EPOXY PRIMER </v>
          </cell>
          <cell r="AJ44" t="str">
            <v>4451(A-510)</v>
          </cell>
          <cell r="AK44" t="str">
            <v>1016</v>
          </cell>
          <cell r="AL44" t="str">
            <v>530</v>
          </cell>
          <cell r="AM44">
            <v>1</v>
          </cell>
          <cell r="AN44">
            <v>18.2</v>
          </cell>
          <cell r="AO44">
            <v>8.1999999999999993</v>
          </cell>
          <cell r="AP44">
            <v>15.5</v>
          </cell>
          <cell r="AQ44">
            <v>42.86</v>
          </cell>
          <cell r="AR44">
            <v>85.37</v>
          </cell>
          <cell r="AS44">
            <v>36.450000000000003</v>
          </cell>
          <cell r="AT44">
            <v>780</v>
          </cell>
          <cell r="AU44">
            <v>700</v>
          </cell>
          <cell r="AV44">
            <v>565</v>
          </cell>
        </row>
        <row r="45">
          <cell r="AH45" t="str">
            <v>EPC</v>
          </cell>
          <cell r="AI45" t="str">
            <v xml:space="preserve">EPOXY ENAMEL/POLYAMIDE CURED </v>
          </cell>
          <cell r="AJ45" t="str">
            <v>4415(A-515)</v>
          </cell>
          <cell r="AK45">
            <v>0</v>
          </cell>
          <cell r="AL45">
            <v>0</v>
          </cell>
          <cell r="AM45">
            <v>1</v>
          </cell>
          <cell r="AN45">
            <v>19.8</v>
          </cell>
          <cell r="AO45">
            <v>0</v>
          </cell>
          <cell r="AP45">
            <v>0</v>
          </cell>
          <cell r="AQ45">
            <v>42.93</v>
          </cell>
          <cell r="AR45">
            <v>0</v>
          </cell>
          <cell r="AS45">
            <v>0</v>
          </cell>
          <cell r="AT45">
            <v>850</v>
          </cell>
        </row>
        <row r="46">
          <cell r="AH46" t="str">
            <v>4425(A-525)</v>
          </cell>
          <cell r="AI46" t="str">
            <v>EPOXY NON-SKID SURFACING</v>
          </cell>
          <cell r="AJ46" t="str">
            <v>4425(A-525)</v>
          </cell>
          <cell r="AK46" t="str">
            <v>1018</v>
          </cell>
          <cell r="AL46">
            <v>0</v>
          </cell>
          <cell r="AM46">
            <v>1</v>
          </cell>
          <cell r="AN46">
            <v>18</v>
          </cell>
          <cell r="AO46">
            <v>31.3</v>
          </cell>
          <cell r="AP46">
            <v>0</v>
          </cell>
          <cell r="AQ46">
            <v>37.78</v>
          </cell>
          <cell r="AR46">
            <v>47.92</v>
          </cell>
          <cell r="AS46">
            <v>0</v>
          </cell>
          <cell r="AT46">
            <v>680</v>
          </cell>
          <cell r="AU46">
            <v>1500</v>
          </cell>
        </row>
        <row r="47">
          <cell r="AH47" t="str">
            <v>EPAP</v>
          </cell>
          <cell r="AI47" t="str">
            <v>EPOXY-POLYAMIDE,ALLOY PRIMER.</v>
          </cell>
          <cell r="AJ47" t="str">
            <v>4465(A-650)</v>
          </cell>
          <cell r="AK47">
            <v>1020</v>
          </cell>
          <cell r="AL47">
            <v>0</v>
          </cell>
          <cell r="AM47">
            <v>1</v>
          </cell>
          <cell r="AN47">
            <v>21</v>
          </cell>
          <cell r="AO47">
            <v>26.92</v>
          </cell>
          <cell r="AP47">
            <v>0</v>
          </cell>
          <cell r="AQ47">
            <v>42.86</v>
          </cell>
          <cell r="AR47">
            <v>13</v>
          </cell>
          <cell r="AS47">
            <v>0</v>
          </cell>
          <cell r="AT47">
            <v>900</v>
          </cell>
          <cell r="AU47">
            <v>350</v>
          </cell>
        </row>
        <row r="48">
          <cell r="AI48" t="str">
            <v>LEAD SILICO CHROMATE EP.PRI./POLYAMIDE CURED</v>
          </cell>
          <cell r="AJ48" t="str">
            <v>4430(A-530)</v>
          </cell>
          <cell r="AK48">
            <v>0</v>
          </cell>
          <cell r="AL48">
            <v>0</v>
          </cell>
          <cell r="AM48">
            <v>1</v>
          </cell>
          <cell r="AN48">
            <v>21.97</v>
          </cell>
          <cell r="AO48">
            <v>0</v>
          </cell>
          <cell r="AP48">
            <v>0</v>
          </cell>
          <cell r="AQ48">
            <v>37.78</v>
          </cell>
          <cell r="AR48">
            <v>0</v>
          </cell>
          <cell r="AS48">
            <v>0</v>
          </cell>
          <cell r="AT48">
            <v>830</v>
          </cell>
        </row>
        <row r="49">
          <cell r="AH49" t="str">
            <v>ERLP</v>
          </cell>
          <cell r="AI49" t="str">
            <v>EPOXY RED LEAD POLYAMIDE CURED PRIMER</v>
          </cell>
          <cell r="AJ49" t="str">
            <v>4440(A-540)</v>
          </cell>
          <cell r="AK49" t="str">
            <v>1051</v>
          </cell>
          <cell r="AL49">
            <v>0</v>
          </cell>
          <cell r="AM49">
            <v>1</v>
          </cell>
          <cell r="AN49">
            <v>19.399999999999999</v>
          </cell>
          <cell r="AO49">
            <v>15.8</v>
          </cell>
          <cell r="AP49">
            <v>0</v>
          </cell>
          <cell r="AQ49">
            <v>42.78</v>
          </cell>
          <cell r="AR49">
            <v>43.04</v>
          </cell>
          <cell r="AS49">
            <v>0</v>
          </cell>
          <cell r="AT49">
            <v>830</v>
          </cell>
          <cell r="AU49">
            <v>680</v>
          </cell>
        </row>
        <row r="50">
          <cell r="AH50" t="str">
            <v>EROP</v>
          </cell>
          <cell r="AI50" t="str">
            <v>RED LEAD-RED OXIDE EP./POLYAMIDE CURED PRI.</v>
          </cell>
          <cell r="AJ50" t="str">
            <v>4445(A-545)</v>
          </cell>
          <cell r="AK50" t="str">
            <v>1060</v>
          </cell>
          <cell r="AL50">
            <v>0</v>
          </cell>
          <cell r="AM50">
            <v>1</v>
          </cell>
          <cell r="AN50">
            <v>18.7</v>
          </cell>
          <cell r="AO50">
            <v>20.9</v>
          </cell>
          <cell r="AP50">
            <v>0</v>
          </cell>
          <cell r="AQ50">
            <v>42.78</v>
          </cell>
          <cell r="AR50">
            <v>28.71</v>
          </cell>
          <cell r="AS50">
            <v>0</v>
          </cell>
          <cell r="AT50">
            <v>800</v>
          </cell>
          <cell r="AU50">
            <v>600</v>
          </cell>
        </row>
        <row r="51">
          <cell r="AH51" t="str">
            <v>ETC</v>
          </cell>
          <cell r="AI51" t="str">
            <v>TAR EPOXY COATING/AMINE CURED</v>
          </cell>
          <cell r="AJ51" t="str">
            <v>4460(A-560)</v>
          </cell>
          <cell r="AK51" t="str">
            <v>1070(EP-10)</v>
          </cell>
          <cell r="AL51">
            <v>0</v>
          </cell>
          <cell r="AM51">
            <v>1</v>
          </cell>
          <cell r="AN51">
            <v>11.69</v>
          </cell>
          <cell r="AO51">
            <v>12.2</v>
          </cell>
          <cell r="AP51">
            <v>0</v>
          </cell>
          <cell r="AQ51">
            <v>42.78</v>
          </cell>
          <cell r="AR51">
            <v>57.38</v>
          </cell>
          <cell r="AS51">
            <v>0</v>
          </cell>
          <cell r="AT51">
            <v>500</v>
          </cell>
          <cell r="AU51">
            <v>700</v>
          </cell>
          <cell r="AV51">
            <v>1500</v>
          </cell>
        </row>
        <row r="52">
          <cell r="AH52" t="str">
            <v>EWB</v>
          </cell>
          <cell r="AI52" t="str">
            <v>WATER BASE EPOXY ENAMEL/POLTAMINE CURED</v>
          </cell>
          <cell r="AJ52" t="str">
            <v>4458(A-580)</v>
          </cell>
          <cell r="AK52" t="str">
            <v>1017(EP-07)</v>
          </cell>
          <cell r="AL52" t="str">
            <v>96</v>
          </cell>
          <cell r="AM52">
            <v>1</v>
          </cell>
          <cell r="AN52">
            <v>34.4</v>
          </cell>
          <cell r="AO52">
            <v>16</v>
          </cell>
          <cell r="AP52">
            <v>32.700000000000003</v>
          </cell>
          <cell r="AQ52">
            <v>37.79</v>
          </cell>
          <cell r="AR52">
            <v>43.75</v>
          </cell>
          <cell r="AS52">
            <v>45.87</v>
          </cell>
          <cell r="AT52">
            <v>1300</v>
          </cell>
          <cell r="AU52">
            <v>700</v>
          </cell>
          <cell r="AV52">
            <v>1500</v>
          </cell>
        </row>
        <row r="53">
          <cell r="AH53" t="str">
            <v>CCTE</v>
          </cell>
          <cell r="AI53" t="str">
            <v>CATALYZED COAL TAR EPOXY POLYAMINE CURED</v>
          </cell>
          <cell r="AJ53" t="str">
            <v>4459(A-590)</v>
          </cell>
          <cell r="AK53" t="str">
            <v>SP-06</v>
          </cell>
          <cell r="AL53">
            <v>0</v>
          </cell>
          <cell r="AM53">
            <v>1</v>
          </cell>
          <cell r="AN53">
            <v>12.6</v>
          </cell>
          <cell r="AO53">
            <v>32.1</v>
          </cell>
          <cell r="AP53">
            <v>0</v>
          </cell>
          <cell r="AQ53">
            <v>55.56</v>
          </cell>
          <cell r="AR53">
            <v>42.37</v>
          </cell>
          <cell r="AS53">
            <v>0</v>
          </cell>
          <cell r="AT53">
            <v>700</v>
          </cell>
          <cell r="AU53">
            <v>1360</v>
          </cell>
        </row>
        <row r="54">
          <cell r="AH54" t="str">
            <v>EPF</v>
          </cell>
          <cell r="AI54" t="str">
            <v>EPOXY-POLYAMINE,FINISH</v>
          </cell>
          <cell r="AJ54" t="str">
            <v>4465(A-650)</v>
          </cell>
          <cell r="AK54" t="str">
            <v>SP-08</v>
          </cell>
          <cell r="AL54">
            <v>0</v>
          </cell>
          <cell r="AM54">
            <v>1</v>
          </cell>
          <cell r="AN54">
            <v>21</v>
          </cell>
          <cell r="AO54">
            <v>24.4</v>
          </cell>
          <cell r="AP54">
            <v>0</v>
          </cell>
          <cell r="AQ54">
            <v>42.86</v>
          </cell>
          <cell r="AR54">
            <v>25</v>
          </cell>
          <cell r="AS54">
            <v>0</v>
          </cell>
          <cell r="AT54">
            <v>900</v>
          </cell>
          <cell r="AU54">
            <v>610</v>
          </cell>
        </row>
        <row r="55">
          <cell r="AH55" t="str">
            <v>EPRLP</v>
          </cell>
          <cell r="AI55" t="str">
            <v>EPOXY/POLYAMINE,RED LEAD PRIMER</v>
          </cell>
          <cell r="AJ55" t="str">
            <v>4570(A-700)</v>
          </cell>
          <cell r="AK55" t="str">
            <v>SP-09</v>
          </cell>
          <cell r="AL55">
            <v>0</v>
          </cell>
          <cell r="AM55">
            <v>1</v>
          </cell>
          <cell r="AN55">
            <v>21</v>
          </cell>
          <cell r="AO55">
            <v>32</v>
          </cell>
          <cell r="AP55">
            <v>0</v>
          </cell>
          <cell r="AQ55">
            <v>42.86</v>
          </cell>
          <cell r="AR55">
            <v>23.75</v>
          </cell>
          <cell r="AS55">
            <v>0</v>
          </cell>
          <cell r="AT55">
            <v>900</v>
          </cell>
          <cell r="AU55">
            <v>760</v>
          </cell>
        </row>
        <row r="56">
          <cell r="AH56" t="str">
            <v>EMOP</v>
          </cell>
          <cell r="AI56" t="str">
            <v xml:space="preserve">EPOXY MIO PRIMER </v>
          </cell>
          <cell r="AJ56" t="str">
            <v>4691(Ar-910)</v>
          </cell>
          <cell r="AK56" t="str">
            <v>1050(EP-20)</v>
          </cell>
          <cell r="AL56" t="str">
            <v>76</v>
          </cell>
          <cell r="AM56">
            <v>1</v>
          </cell>
          <cell r="AN56">
            <v>17.3</v>
          </cell>
          <cell r="AO56">
            <v>9.2799999999999994</v>
          </cell>
          <cell r="AP56">
            <v>30.9</v>
          </cell>
          <cell r="AQ56">
            <v>43.35</v>
          </cell>
          <cell r="AR56">
            <v>31.25</v>
          </cell>
          <cell r="AS56">
            <v>25.89</v>
          </cell>
          <cell r="AT56">
            <v>750</v>
          </cell>
          <cell r="AU56">
            <v>290</v>
          </cell>
          <cell r="AV56">
            <v>800</v>
          </cell>
        </row>
        <row r="57">
          <cell r="AH57" t="str">
            <v>EPCP</v>
          </cell>
          <cell r="AI57" t="str">
            <v>EPOXY-PHENOLIC CURED PRIMER .</v>
          </cell>
          <cell r="AJ57" t="str">
            <v>4691(Ar-910)</v>
          </cell>
          <cell r="AK57" t="str">
            <v>1060</v>
          </cell>
          <cell r="AL57" t="str">
            <v>76</v>
          </cell>
          <cell r="AM57">
            <v>1</v>
          </cell>
          <cell r="AN57">
            <v>17.3</v>
          </cell>
          <cell r="AO57">
            <v>19.2</v>
          </cell>
          <cell r="AP57">
            <v>30.9</v>
          </cell>
          <cell r="AQ57">
            <v>43.35</v>
          </cell>
          <cell r="AR57">
            <v>31.25</v>
          </cell>
          <cell r="AS57">
            <v>25.89</v>
          </cell>
          <cell r="AT57">
            <v>750</v>
          </cell>
          <cell r="AU57">
            <v>600</v>
          </cell>
          <cell r="AV57">
            <v>800</v>
          </cell>
        </row>
        <row r="59">
          <cell r="AI59" t="str">
            <v xml:space="preserve">CHLORINATED RUBBER RESIN </v>
          </cell>
        </row>
        <row r="60">
          <cell r="AH60" t="str">
            <v>CRRLP</v>
          </cell>
          <cell r="AI60" t="str">
            <v xml:space="preserve">CALORINATED RUBBER RED LEAD PRIMER </v>
          </cell>
          <cell r="AJ60" t="str">
            <v>0201</v>
          </cell>
          <cell r="AK60" t="str">
            <v>1402(RF-63)</v>
          </cell>
          <cell r="AL60" t="str">
            <v>530</v>
          </cell>
          <cell r="AM60">
            <v>1</v>
          </cell>
          <cell r="AN60">
            <v>14.7</v>
          </cell>
          <cell r="AO60">
            <v>12.9</v>
          </cell>
          <cell r="AP60">
            <v>15.5</v>
          </cell>
          <cell r="AQ60">
            <v>32.65</v>
          </cell>
          <cell r="AR60">
            <v>37.979999999999997</v>
          </cell>
          <cell r="AS60">
            <v>36.450000000000003</v>
          </cell>
          <cell r="AT60">
            <v>480</v>
          </cell>
          <cell r="AU60">
            <v>490</v>
          </cell>
          <cell r="AV60">
            <v>565</v>
          </cell>
        </row>
        <row r="61">
          <cell r="AH61" t="str">
            <v>CRZCP</v>
          </cell>
          <cell r="AI61" t="str">
            <v>CHLORINATED RUBBER PRIMER ZINC CHROMATE PR.</v>
          </cell>
          <cell r="AJ61" t="str">
            <v>0211</v>
          </cell>
          <cell r="AK61" t="str">
            <v>1450(RF-67)</v>
          </cell>
          <cell r="AL61" t="str">
            <v>540</v>
          </cell>
          <cell r="AM61">
            <v>1</v>
          </cell>
          <cell r="AN61">
            <v>15.5</v>
          </cell>
          <cell r="AO61">
            <v>11.3</v>
          </cell>
          <cell r="AP61">
            <v>14.1</v>
          </cell>
          <cell r="AQ61">
            <v>30.97</v>
          </cell>
          <cell r="AR61">
            <v>42.48</v>
          </cell>
          <cell r="AS61">
            <v>36.450000000000003</v>
          </cell>
          <cell r="AT61">
            <v>480</v>
          </cell>
          <cell r="AU61">
            <v>480</v>
          </cell>
          <cell r="AV61">
            <v>514</v>
          </cell>
        </row>
        <row r="62">
          <cell r="AH62" t="str">
            <v>CRROP</v>
          </cell>
          <cell r="AI62" t="str">
            <v xml:space="preserve">CHLORINATED RUBBER RED OXIDE PRIMER </v>
          </cell>
          <cell r="AJ62" t="str">
            <v>0221</v>
          </cell>
          <cell r="AK62" t="str">
            <v>1403(RF-65)</v>
          </cell>
          <cell r="AL62" t="str">
            <v>510</v>
          </cell>
          <cell r="AM62">
            <v>1</v>
          </cell>
          <cell r="AN62">
            <v>14.6</v>
          </cell>
          <cell r="AO62">
            <v>12.1</v>
          </cell>
          <cell r="AP62">
            <v>31</v>
          </cell>
          <cell r="AQ62">
            <v>30.82</v>
          </cell>
          <cell r="AR62">
            <v>38.020000000000003</v>
          </cell>
          <cell r="AS62">
            <v>38.549999999999997</v>
          </cell>
          <cell r="AT62">
            <v>450</v>
          </cell>
          <cell r="AU62">
            <v>460</v>
          </cell>
          <cell r="AV62">
            <v>1195</v>
          </cell>
        </row>
        <row r="63">
          <cell r="AH63" t="str">
            <v>CRF</v>
          </cell>
          <cell r="AI63" t="str">
            <v xml:space="preserve">CHLORINATED RUBBER FINISH </v>
          </cell>
          <cell r="AJ63" t="str">
            <v>0251</v>
          </cell>
          <cell r="AK63" t="str">
            <v>1401</v>
          </cell>
          <cell r="AL63" t="str">
            <v>520</v>
          </cell>
          <cell r="AM63">
            <v>1</v>
          </cell>
          <cell r="AN63">
            <v>18.899999999999999</v>
          </cell>
          <cell r="AO63">
            <v>15.8</v>
          </cell>
          <cell r="AP63">
            <v>16.7</v>
          </cell>
          <cell r="AQ63">
            <v>31.75</v>
          </cell>
          <cell r="AR63">
            <v>34.18</v>
          </cell>
          <cell r="AS63">
            <v>33.83</v>
          </cell>
          <cell r="AT63">
            <v>600</v>
          </cell>
          <cell r="AU63">
            <v>540</v>
          </cell>
          <cell r="AV63">
            <v>565</v>
          </cell>
        </row>
        <row r="64">
          <cell r="AH64" t="str">
            <v>CRATP</v>
          </cell>
          <cell r="AI64" t="str">
            <v>C RUBBER ALUMINUM TRIPOLYPHOSPHATE PRIMER</v>
          </cell>
          <cell r="AJ64" t="str">
            <v>0203</v>
          </cell>
          <cell r="AK64">
            <v>0</v>
          </cell>
          <cell r="AL64" t="str">
            <v>531</v>
          </cell>
          <cell r="AM64">
            <v>1</v>
          </cell>
          <cell r="AN64">
            <v>13.4</v>
          </cell>
          <cell r="AO64">
            <v>0</v>
          </cell>
          <cell r="AP64">
            <v>14.5</v>
          </cell>
          <cell r="AQ64">
            <v>37.31</v>
          </cell>
          <cell r="AR64">
            <v>0</v>
          </cell>
          <cell r="AS64">
            <v>36.409999999999997</v>
          </cell>
          <cell r="AT64">
            <v>500</v>
          </cell>
          <cell r="AU64">
            <v>0</v>
          </cell>
          <cell r="AV64">
            <v>528</v>
          </cell>
        </row>
        <row r="65">
          <cell r="AH65" t="str">
            <v>PCRF</v>
          </cell>
          <cell r="AI65" t="str">
            <v>PIGMENTED CHLORINATED RUBBER FINISH</v>
          </cell>
          <cell r="AJ65" t="str">
            <v>4470(C-700)</v>
          </cell>
          <cell r="AK65" t="str">
            <v>RF-51~56</v>
          </cell>
          <cell r="AL65" t="str">
            <v>560</v>
          </cell>
          <cell r="AM65">
            <v>1</v>
          </cell>
          <cell r="AN65">
            <v>27.1</v>
          </cell>
          <cell r="AO65">
            <v>12.3</v>
          </cell>
          <cell r="AP65">
            <v>13.5</v>
          </cell>
          <cell r="AQ65">
            <v>33.21</v>
          </cell>
          <cell r="AR65">
            <v>38.21</v>
          </cell>
          <cell r="AS65">
            <v>33.78</v>
          </cell>
          <cell r="AT65">
            <v>900</v>
          </cell>
          <cell r="AU65">
            <v>470</v>
          </cell>
          <cell r="AV65">
            <v>456</v>
          </cell>
        </row>
        <row r="66">
          <cell r="AH66" t="str">
            <v>CRRLP</v>
          </cell>
          <cell r="AI66" t="str">
            <v xml:space="preserve">CHLORINATED RUBBER RED LEAD PRIMER </v>
          </cell>
          <cell r="AJ66" t="str">
            <v>4575(C-750)</v>
          </cell>
          <cell r="AK66">
            <v>0</v>
          </cell>
          <cell r="AL66" t="str">
            <v>500</v>
          </cell>
          <cell r="AM66">
            <v>1</v>
          </cell>
          <cell r="AN66">
            <v>17.2</v>
          </cell>
          <cell r="AO66">
            <v>0</v>
          </cell>
          <cell r="AP66">
            <v>15</v>
          </cell>
          <cell r="AQ66">
            <v>37.79</v>
          </cell>
          <cell r="AR66">
            <v>0</v>
          </cell>
          <cell r="AS66">
            <v>30.4</v>
          </cell>
          <cell r="AT66">
            <v>650</v>
          </cell>
          <cell r="AU66">
            <v>0</v>
          </cell>
          <cell r="AV66">
            <v>456</v>
          </cell>
        </row>
        <row r="67">
          <cell r="AH67" t="str">
            <v>CRROP</v>
          </cell>
          <cell r="AI67" t="str">
            <v xml:space="preserve">CHLORINATED RUBBER RED LEAD-RED OXIDE PRIMER </v>
          </cell>
          <cell r="AJ67" t="str">
            <v>4576(C-760)</v>
          </cell>
          <cell r="AK67">
            <v>0</v>
          </cell>
          <cell r="AL67" t="str">
            <v>550</v>
          </cell>
          <cell r="AM67">
            <v>1</v>
          </cell>
          <cell r="AN67">
            <v>15.9</v>
          </cell>
          <cell r="AO67">
            <v>0</v>
          </cell>
          <cell r="AP67">
            <v>14.8</v>
          </cell>
          <cell r="AQ67">
            <v>38.99</v>
          </cell>
          <cell r="AR67">
            <v>0</v>
          </cell>
          <cell r="AS67">
            <v>33.78</v>
          </cell>
          <cell r="AT67">
            <v>620</v>
          </cell>
          <cell r="AU67">
            <v>0</v>
          </cell>
          <cell r="AV67">
            <v>500</v>
          </cell>
        </row>
        <row r="68">
          <cell r="AH68" t="str">
            <v>VZCP</v>
          </cell>
          <cell r="AI68" t="str">
            <v>CHLORINATED RUBBER BASE M.I.O.COATING</v>
          </cell>
          <cell r="AJ68" t="str">
            <v>4693(Ar-930)</v>
          </cell>
          <cell r="AK68" t="str">
            <v>1452(RF-68)</v>
          </cell>
          <cell r="AL68" t="str">
            <v>600</v>
          </cell>
          <cell r="AM68">
            <v>1</v>
          </cell>
          <cell r="AN68">
            <v>16.399999999999999</v>
          </cell>
          <cell r="AO68">
            <v>13.2</v>
          </cell>
          <cell r="AP68">
            <v>14.8</v>
          </cell>
          <cell r="AQ68">
            <v>37.799999999999997</v>
          </cell>
          <cell r="AR68">
            <v>37.880000000000003</v>
          </cell>
          <cell r="AS68">
            <v>33.72</v>
          </cell>
          <cell r="AT68">
            <v>620</v>
          </cell>
          <cell r="AU68">
            <v>500</v>
          </cell>
          <cell r="AV68">
            <v>499</v>
          </cell>
        </row>
        <row r="70">
          <cell r="AH70" t="str">
            <v>HF400</v>
          </cell>
          <cell r="AI70" t="str">
            <v>HEAT-RESISTING PAINT 400'C ALUM. SERIES.</v>
          </cell>
          <cell r="AJ70" t="str">
            <v>0654</v>
          </cell>
          <cell r="AK70" t="str">
            <v>1503</v>
          </cell>
          <cell r="AL70">
            <v>0</v>
          </cell>
          <cell r="AM70">
            <v>0</v>
          </cell>
          <cell r="AN70">
            <v>0</v>
          </cell>
          <cell r="AO70">
            <v>0</v>
          </cell>
          <cell r="AP70">
            <v>0</v>
          </cell>
          <cell r="AQ70">
            <v>0</v>
          </cell>
          <cell r="AR70">
            <v>0</v>
          </cell>
          <cell r="AS70">
            <v>0</v>
          </cell>
          <cell r="AT70">
            <v>0</v>
          </cell>
          <cell r="AU70">
            <v>0</v>
          </cell>
          <cell r="AV70">
            <v>406</v>
          </cell>
        </row>
        <row r="71">
          <cell r="AI71" t="str">
            <v xml:space="preserve">SILICONE RESIN </v>
          </cell>
          <cell r="AJ71">
            <v>0</v>
          </cell>
          <cell r="AK71">
            <v>0</v>
          </cell>
          <cell r="AL71">
            <v>0</v>
          </cell>
          <cell r="AM71">
            <v>0</v>
          </cell>
          <cell r="AN71">
            <v>0</v>
          </cell>
          <cell r="AO71">
            <v>0</v>
          </cell>
          <cell r="AP71">
            <v>0</v>
          </cell>
          <cell r="AQ71">
            <v>0</v>
          </cell>
          <cell r="AR71">
            <v>0</v>
          </cell>
          <cell r="AS71">
            <v>0</v>
          </cell>
          <cell r="AT71">
            <v>440</v>
          </cell>
        </row>
        <row r="72">
          <cell r="AH72" t="str">
            <v>HP200</v>
          </cell>
          <cell r="AI72" t="str">
            <v>HEAT-RESISTING PRIMER 200'C ,SILICONE SERIES.</v>
          </cell>
          <cell r="AJ72" t="str">
            <v>0631</v>
          </cell>
          <cell r="AK72" t="str">
            <v>1512</v>
          </cell>
          <cell r="AL72">
            <v>0</v>
          </cell>
          <cell r="AM72">
            <v>1</v>
          </cell>
          <cell r="AN72">
            <v>16.5</v>
          </cell>
          <cell r="AO72">
            <v>26.2</v>
          </cell>
          <cell r="AP72">
            <v>0</v>
          </cell>
          <cell r="AQ72">
            <v>36.36</v>
          </cell>
          <cell r="AR72">
            <v>38.17</v>
          </cell>
          <cell r="AS72">
            <v>0</v>
          </cell>
          <cell r="AT72">
            <v>600</v>
          </cell>
          <cell r="AU72">
            <v>1000</v>
          </cell>
        </row>
        <row r="73">
          <cell r="AH73" t="str">
            <v>HP300</v>
          </cell>
          <cell r="AI73" t="str">
            <v xml:space="preserve">HEAT-RESISTING PRIMER 300'C </v>
          </cell>
          <cell r="AJ73" t="str">
            <v>0632</v>
          </cell>
          <cell r="AK73" t="str">
            <v>1507</v>
          </cell>
          <cell r="AL73" t="str">
            <v>330-1</v>
          </cell>
          <cell r="AM73">
            <v>1</v>
          </cell>
          <cell r="AN73">
            <v>20.7</v>
          </cell>
          <cell r="AO73">
            <v>20.399999999999999</v>
          </cell>
          <cell r="AP73">
            <v>29</v>
          </cell>
          <cell r="AQ73">
            <v>36.229999999999997</v>
          </cell>
          <cell r="AR73">
            <v>38.24</v>
          </cell>
          <cell r="AS73">
            <v>33.76</v>
          </cell>
          <cell r="AT73">
            <v>750</v>
          </cell>
          <cell r="AU73">
            <v>780</v>
          </cell>
          <cell r="AV73">
            <v>979</v>
          </cell>
        </row>
        <row r="74">
          <cell r="AH74" t="str">
            <v>HP500</v>
          </cell>
          <cell r="AI74" t="str">
            <v>HEAT-RESISTING PRIMER 500'C</v>
          </cell>
          <cell r="AJ74" t="str">
            <v>0634</v>
          </cell>
          <cell r="AK74" t="str">
            <v>1501</v>
          </cell>
          <cell r="AL74">
            <v>0</v>
          </cell>
          <cell r="AM74">
            <v>1</v>
          </cell>
          <cell r="AN74">
            <v>35.799999999999997</v>
          </cell>
          <cell r="AO74">
            <v>34.1</v>
          </cell>
          <cell r="AP74">
            <v>0</v>
          </cell>
          <cell r="AQ74">
            <v>36.31</v>
          </cell>
          <cell r="AR74">
            <v>38.119999999999997</v>
          </cell>
          <cell r="AS74">
            <v>0</v>
          </cell>
          <cell r="AT74">
            <v>1300</v>
          </cell>
          <cell r="AU74">
            <v>1300</v>
          </cell>
        </row>
        <row r="75">
          <cell r="AH75" t="str">
            <v>HP600</v>
          </cell>
          <cell r="AI75" t="str">
            <v>HEAT-RESISTING PRIMER 600'C</v>
          </cell>
          <cell r="AJ75" t="str">
            <v>0635</v>
          </cell>
          <cell r="AK75" t="str">
            <v>1500</v>
          </cell>
          <cell r="AL75" t="str">
            <v>320-1</v>
          </cell>
          <cell r="AM75">
            <v>1</v>
          </cell>
          <cell r="AN75">
            <v>44.09</v>
          </cell>
          <cell r="AO75">
            <v>34.1</v>
          </cell>
          <cell r="AP75">
            <v>44.4</v>
          </cell>
          <cell r="AQ75">
            <v>31.75</v>
          </cell>
          <cell r="AR75">
            <v>38.119999999999997</v>
          </cell>
          <cell r="AS75">
            <v>33.78</v>
          </cell>
          <cell r="AT75">
            <v>1400</v>
          </cell>
          <cell r="AU75">
            <v>1300</v>
          </cell>
          <cell r="AV75">
            <v>1500</v>
          </cell>
        </row>
        <row r="76">
          <cell r="AH76" t="str">
            <v>HF200</v>
          </cell>
          <cell r="AI76" t="str">
            <v>HEAT-RESISTING PAINT 200'C SILICONE SREIES.</v>
          </cell>
          <cell r="AJ76" t="str">
            <v>0651</v>
          </cell>
          <cell r="AK76" t="str">
            <v>1504</v>
          </cell>
          <cell r="AL76">
            <v>0</v>
          </cell>
          <cell r="AM76">
            <v>1</v>
          </cell>
          <cell r="AN76">
            <v>17.5</v>
          </cell>
          <cell r="AO76">
            <v>27.3</v>
          </cell>
          <cell r="AP76">
            <v>0</v>
          </cell>
          <cell r="AQ76">
            <v>30.29</v>
          </cell>
          <cell r="AR76">
            <v>28.57</v>
          </cell>
          <cell r="AS76">
            <v>0</v>
          </cell>
          <cell r="AT76">
            <v>530</v>
          </cell>
          <cell r="AU76">
            <v>780</v>
          </cell>
        </row>
        <row r="77">
          <cell r="AH77" t="str">
            <v>HF300</v>
          </cell>
          <cell r="AI77" t="str">
            <v>HEAT-RESISTING PAINT 300'C</v>
          </cell>
          <cell r="AJ77" t="str">
            <v>0652</v>
          </cell>
          <cell r="AK77" t="str">
            <v>1505</v>
          </cell>
          <cell r="AL77" t="str">
            <v>330</v>
          </cell>
          <cell r="AM77">
            <v>1</v>
          </cell>
          <cell r="AN77">
            <v>27.6</v>
          </cell>
          <cell r="AO77">
            <v>27.3</v>
          </cell>
          <cell r="AP77">
            <v>28.4</v>
          </cell>
          <cell r="AQ77">
            <v>27.17</v>
          </cell>
          <cell r="AR77">
            <v>28.57</v>
          </cell>
          <cell r="AS77">
            <v>32.54</v>
          </cell>
          <cell r="AT77">
            <v>750</v>
          </cell>
          <cell r="AU77">
            <v>780</v>
          </cell>
          <cell r="AV77">
            <v>924</v>
          </cell>
        </row>
        <row r="78">
          <cell r="AH78" t="str">
            <v>HF400</v>
          </cell>
          <cell r="AI78" t="str">
            <v>HEAT-RESISTING PAINT 400'C ALUM. SERIES.</v>
          </cell>
          <cell r="AJ78" t="str">
            <v>0654</v>
          </cell>
          <cell r="AK78" t="str">
            <v>1503</v>
          </cell>
          <cell r="AL78">
            <v>0</v>
          </cell>
          <cell r="AM78">
            <v>1</v>
          </cell>
          <cell r="AN78">
            <v>51.61</v>
          </cell>
          <cell r="AO78">
            <v>59.4</v>
          </cell>
          <cell r="AP78">
            <v>0</v>
          </cell>
          <cell r="AQ78">
            <v>25.19</v>
          </cell>
          <cell r="AR78">
            <v>28.62</v>
          </cell>
          <cell r="AS78">
            <v>0</v>
          </cell>
          <cell r="AT78">
            <v>1300</v>
          </cell>
          <cell r="AU78">
            <v>1700</v>
          </cell>
        </row>
        <row r="79">
          <cell r="AH79" t="str">
            <v>HF600</v>
          </cell>
          <cell r="AI79" t="str">
            <v>HEAT-RESISTING PAINT 600'C</v>
          </cell>
          <cell r="AJ79" t="str">
            <v>0655</v>
          </cell>
          <cell r="AK79" t="str">
            <v>1508</v>
          </cell>
          <cell r="AL79" t="str">
            <v>320</v>
          </cell>
          <cell r="AM79">
            <v>1</v>
          </cell>
          <cell r="AN79">
            <v>74.400000000000006</v>
          </cell>
          <cell r="AO79">
            <v>52.39</v>
          </cell>
          <cell r="AP79">
            <v>43.5</v>
          </cell>
          <cell r="AQ79">
            <v>20.16</v>
          </cell>
          <cell r="AR79">
            <v>28.63</v>
          </cell>
          <cell r="AS79">
            <v>32.479999999999997</v>
          </cell>
          <cell r="AT79">
            <v>1500</v>
          </cell>
          <cell r="AU79">
            <v>1500</v>
          </cell>
          <cell r="AV79">
            <v>1413</v>
          </cell>
        </row>
        <row r="80">
          <cell r="AH80" t="str">
            <v>ITIP</v>
          </cell>
          <cell r="AI80" t="str">
            <v>THERMOINDICATIVE PAINT INTERBOND TEMP. INDICATING PAINT</v>
          </cell>
          <cell r="AJ80" t="str">
            <v>0654</v>
          </cell>
          <cell r="AK80" t="str">
            <v>HAA-705</v>
          </cell>
          <cell r="AL80">
            <v>0</v>
          </cell>
          <cell r="AM80">
            <v>1</v>
          </cell>
          <cell r="AN80">
            <v>51.61</v>
          </cell>
          <cell r="AO80">
            <v>68</v>
          </cell>
          <cell r="AP80">
            <v>0</v>
          </cell>
          <cell r="AQ80">
            <v>25.19</v>
          </cell>
          <cell r="AR80">
            <v>10</v>
          </cell>
          <cell r="AS80">
            <v>0</v>
          </cell>
          <cell r="AT80">
            <v>1300</v>
          </cell>
          <cell r="AU80">
            <v>680</v>
          </cell>
        </row>
        <row r="81">
          <cell r="AI81" t="str">
            <v>RED LEAD PRIMER</v>
          </cell>
          <cell r="AJ81" t="str">
            <v>0102</v>
          </cell>
          <cell r="AK81" t="str">
            <v>906(OP-92)</v>
          </cell>
          <cell r="AL81" t="str">
            <v>220</v>
          </cell>
          <cell r="AM81">
            <v>1</v>
          </cell>
          <cell r="AN81">
            <v>8.7799999999999994</v>
          </cell>
          <cell r="AO81">
            <v>10</v>
          </cell>
          <cell r="AP81">
            <v>12.4</v>
          </cell>
          <cell r="AQ81">
            <v>47.83</v>
          </cell>
          <cell r="AR81">
            <v>42</v>
          </cell>
          <cell r="AS81">
            <v>38.71</v>
          </cell>
          <cell r="AT81">
            <v>420</v>
          </cell>
          <cell r="AU81">
            <v>420</v>
          </cell>
          <cell r="AV81">
            <v>480</v>
          </cell>
        </row>
        <row r="82">
          <cell r="AI82" t="str">
            <v xml:space="preserve">POLY-VINYL BUTYRAL RESIN (PVB) </v>
          </cell>
          <cell r="AJ82">
            <v>0</v>
          </cell>
          <cell r="AK82">
            <v>0</v>
          </cell>
          <cell r="AL82">
            <v>0</v>
          </cell>
          <cell r="AM82">
            <v>0</v>
          </cell>
          <cell r="AN82">
            <v>0</v>
          </cell>
          <cell r="AO82">
            <v>0</v>
          </cell>
          <cell r="AP82">
            <v>0</v>
          </cell>
          <cell r="AQ82">
            <v>0</v>
          </cell>
          <cell r="AR82">
            <v>0</v>
          </cell>
          <cell r="AS82">
            <v>0</v>
          </cell>
          <cell r="AT82">
            <v>540</v>
          </cell>
          <cell r="AU82">
            <v>570</v>
          </cell>
        </row>
        <row r="83">
          <cell r="AH83" t="str">
            <v>VRLP</v>
          </cell>
          <cell r="AI83" t="str">
            <v>VINYL RED LEAD PRIMER</v>
          </cell>
          <cell r="AJ83" t="str">
            <v>0301</v>
          </cell>
          <cell r="AK83" t="str">
            <v>SP30(VP-71)</v>
          </cell>
          <cell r="AL83" t="str">
            <v xml:space="preserve"> 21</v>
          </cell>
          <cell r="AM83">
            <v>1</v>
          </cell>
          <cell r="AN83">
            <v>21.8</v>
          </cell>
          <cell r="AO83">
            <v>25.3</v>
          </cell>
          <cell r="AP83">
            <v>64.900000000000006</v>
          </cell>
          <cell r="AQ83">
            <v>25.23</v>
          </cell>
          <cell r="AR83">
            <v>23.72</v>
          </cell>
          <cell r="AS83">
            <v>21.57</v>
          </cell>
          <cell r="AT83">
            <v>550</v>
          </cell>
          <cell r="AU83">
            <v>600</v>
          </cell>
          <cell r="AV83">
            <v>1400</v>
          </cell>
        </row>
        <row r="84">
          <cell r="AH84" t="str">
            <v>VZCP</v>
          </cell>
          <cell r="AI84" t="str">
            <v>VINYL ZINC CHRMATE PRIMER</v>
          </cell>
          <cell r="AJ84" t="str">
            <v>0311</v>
          </cell>
          <cell r="AK84" t="str">
            <v>VP-72</v>
          </cell>
          <cell r="AL84">
            <v>0</v>
          </cell>
          <cell r="AM84">
            <v>1</v>
          </cell>
          <cell r="AN84">
            <v>24.5</v>
          </cell>
          <cell r="AO84">
            <v>28.8</v>
          </cell>
          <cell r="AP84">
            <v>0</v>
          </cell>
          <cell r="AQ84">
            <v>22.04</v>
          </cell>
          <cell r="AR84">
            <v>19.79</v>
          </cell>
          <cell r="AS84">
            <v>0</v>
          </cell>
          <cell r="AT84">
            <v>540</v>
          </cell>
          <cell r="AU84">
            <v>570</v>
          </cell>
        </row>
        <row r="85">
          <cell r="AH85" t="str">
            <v>WP</v>
          </cell>
          <cell r="AI85" t="str">
            <v>WASH PRIMER</v>
          </cell>
          <cell r="AJ85" t="str">
            <v>0345</v>
          </cell>
          <cell r="AK85" t="str">
            <v>908(SP-02)</v>
          </cell>
          <cell r="AL85" t="str">
            <v xml:space="preserve"> 11</v>
          </cell>
          <cell r="AM85">
            <v>1</v>
          </cell>
          <cell r="AN85">
            <v>55.83</v>
          </cell>
          <cell r="AO85">
            <v>37.1</v>
          </cell>
          <cell r="AP85">
            <v>78.3</v>
          </cell>
          <cell r="AQ85">
            <v>8.06</v>
          </cell>
          <cell r="AR85">
            <v>11.86</v>
          </cell>
          <cell r="AS85">
            <v>8.94</v>
          </cell>
          <cell r="AT85">
            <v>450</v>
          </cell>
          <cell r="AU85">
            <v>440</v>
          </cell>
          <cell r="AV85">
            <v>700</v>
          </cell>
        </row>
        <row r="86">
          <cell r="AH86" t="str">
            <v>VE</v>
          </cell>
          <cell r="AI86" t="str">
            <v xml:space="preserve">VINYL ENAMEL </v>
          </cell>
          <cell r="AJ86" t="str">
            <v>0351</v>
          </cell>
          <cell r="AK86" t="str">
            <v>SP32(VA-11)</v>
          </cell>
          <cell r="AL86">
            <v>0</v>
          </cell>
          <cell r="AM86">
            <v>1</v>
          </cell>
          <cell r="AN86">
            <v>29.1</v>
          </cell>
          <cell r="AO86">
            <v>26.21</v>
          </cell>
          <cell r="AP86">
            <v>0</v>
          </cell>
          <cell r="AQ86">
            <v>18.899999999999999</v>
          </cell>
          <cell r="AR86">
            <v>19.079999999999998</v>
          </cell>
          <cell r="AS86">
            <v>0</v>
          </cell>
          <cell r="AT86">
            <v>550</v>
          </cell>
          <cell r="AU86">
            <v>500</v>
          </cell>
        </row>
        <row r="87">
          <cell r="AI87" t="str">
            <v>PIGMENTED PVC VINYL FINISH</v>
          </cell>
          <cell r="AJ87" t="str">
            <v>4340(U-400)</v>
          </cell>
          <cell r="AK87" t="str">
            <v>SP34(VA-51)</v>
          </cell>
          <cell r="AL87">
            <v>0</v>
          </cell>
          <cell r="AM87">
            <v>1</v>
          </cell>
          <cell r="AN87">
            <v>21.2</v>
          </cell>
          <cell r="AO87">
            <v>27.3</v>
          </cell>
          <cell r="AP87">
            <v>0</v>
          </cell>
          <cell r="AQ87">
            <v>30.19</v>
          </cell>
          <cell r="AR87">
            <v>19.78</v>
          </cell>
          <cell r="AS87">
            <v>0</v>
          </cell>
          <cell r="AT87">
            <v>640</v>
          </cell>
          <cell r="AU87">
            <v>540</v>
          </cell>
        </row>
        <row r="89">
          <cell r="AI89" t="str">
            <v xml:space="preserve">POLYOL POLYISOCYANATE </v>
          </cell>
        </row>
        <row r="90">
          <cell r="AH90" t="str">
            <v>PCC</v>
          </cell>
          <cell r="AI90" t="str">
            <v xml:space="preserve">POLYURETHANE COATING CLEAR </v>
          </cell>
          <cell r="AJ90" t="str">
            <v>0550</v>
          </cell>
          <cell r="AK90" t="str">
            <v>722</v>
          </cell>
          <cell r="AL90" t="str">
            <v xml:space="preserve"> 67</v>
          </cell>
          <cell r="AM90">
            <v>1</v>
          </cell>
          <cell r="AN90">
            <v>27.8</v>
          </cell>
          <cell r="AO90">
            <v>29.8</v>
          </cell>
          <cell r="AP90">
            <v>81.790000000000006</v>
          </cell>
          <cell r="AQ90">
            <v>25.18</v>
          </cell>
          <cell r="AR90">
            <v>25.17</v>
          </cell>
          <cell r="AS90">
            <v>18.34</v>
          </cell>
          <cell r="AT90">
            <v>700</v>
          </cell>
          <cell r="AU90">
            <v>750</v>
          </cell>
          <cell r="AV90">
            <v>1500</v>
          </cell>
        </row>
        <row r="91">
          <cell r="AH91" t="str">
            <v>PF</v>
          </cell>
          <cell r="AI91" t="str">
            <v>POLYURETHANE COATING</v>
          </cell>
          <cell r="AJ91" t="str">
            <v>0551</v>
          </cell>
          <cell r="AK91" t="str">
            <v>725</v>
          </cell>
          <cell r="AL91" t="str">
            <v xml:space="preserve"> 66</v>
          </cell>
          <cell r="AM91">
            <v>1</v>
          </cell>
          <cell r="AN91">
            <v>33.1</v>
          </cell>
          <cell r="AO91">
            <v>29.8</v>
          </cell>
          <cell r="AP91">
            <v>92.79</v>
          </cell>
          <cell r="AQ91">
            <v>27.19</v>
          </cell>
          <cell r="AR91">
            <v>30.2</v>
          </cell>
          <cell r="AS91">
            <v>18.32</v>
          </cell>
          <cell r="AT91">
            <v>900</v>
          </cell>
          <cell r="AU91">
            <v>900</v>
          </cell>
          <cell r="AV91">
            <v>1700</v>
          </cell>
        </row>
        <row r="92">
          <cell r="AH92" t="str">
            <v>PFC</v>
          </cell>
          <cell r="AI92" t="str">
            <v>POLYURETHANE COATING</v>
          </cell>
          <cell r="AJ92" t="str">
            <v>0551</v>
          </cell>
          <cell r="AK92" t="str">
            <v>UP-04</v>
          </cell>
          <cell r="AL92" t="str">
            <v xml:space="preserve"> 66</v>
          </cell>
          <cell r="AM92">
            <v>1</v>
          </cell>
          <cell r="AN92">
            <v>36.78</v>
          </cell>
          <cell r="AO92">
            <v>16.059999999999999</v>
          </cell>
          <cell r="AP92">
            <v>92.79</v>
          </cell>
          <cell r="AQ92">
            <v>27.19</v>
          </cell>
          <cell r="AR92">
            <v>30.2</v>
          </cell>
          <cell r="AS92">
            <v>18.32</v>
          </cell>
          <cell r="AT92">
            <v>1000</v>
          </cell>
          <cell r="AU92">
            <v>485</v>
          </cell>
          <cell r="AV92">
            <v>1700</v>
          </cell>
        </row>
        <row r="93">
          <cell r="AH93" t="str">
            <v>AICP</v>
          </cell>
          <cell r="AI93" t="str">
            <v>ALIPHATIC ISCYANATE CURED POLYURETHANE FIN.</v>
          </cell>
          <cell r="AJ93" t="str">
            <v>4231(I-300)</v>
          </cell>
          <cell r="AK93" t="str">
            <v>728</v>
          </cell>
          <cell r="AL93">
            <v>0</v>
          </cell>
          <cell r="AM93">
            <v>1</v>
          </cell>
          <cell r="AN93">
            <v>46.3</v>
          </cell>
          <cell r="AO93">
            <v>56.2</v>
          </cell>
          <cell r="AP93">
            <v>0</v>
          </cell>
          <cell r="AQ93">
            <v>30.24</v>
          </cell>
          <cell r="AR93">
            <v>30.25</v>
          </cell>
          <cell r="AS93">
            <v>0</v>
          </cell>
          <cell r="AT93">
            <v>1400</v>
          </cell>
          <cell r="AU93">
            <v>1700</v>
          </cell>
        </row>
        <row r="94">
          <cell r="AI94" t="str">
            <v>POLYURETHANE TANK LINING</v>
          </cell>
          <cell r="AJ94" t="str">
            <v>4230(I-310)</v>
          </cell>
          <cell r="AK94" t="str">
            <v>733</v>
          </cell>
          <cell r="AL94">
            <v>0</v>
          </cell>
          <cell r="AM94">
            <v>1</v>
          </cell>
          <cell r="AN94">
            <v>37</v>
          </cell>
          <cell r="AO94">
            <v>19.8</v>
          </cell>
          <cell r="AP94">
            <v>0</v>
          </cell>
          <cell r="AQ94">
            <v>37.840000000000003</v>
          </cell>
          <cell r="AR94">
            <v>28.79</v>
          </cell>
          <cell r="AS94">
            <v>0</v>
          </cell>
          <cell r="AT94">
            <v>1400</v>
          </cell>
          <cell r="AU94">
            <v>570</v>
          </cell>
        </row>
        <row r="95">
          <cell r="AI95" t="str">
            <v>NON-REACTIVE POLYURETHANE PRIMER</v>
          </cell>
          <cell r="AJ95" t="str">
            <v>4239(I-350)</v>
          </cell>
          <cell r="AK95">
            <v>0</v>
          </cell>
          <cell r="AL95">
            <v>0</v>
          </cell>
          <cell r="AM95">
            <v>1</v>
          </cell>
          <cell r="AN95">
            <v>18</v>
          </cell>
          <cell r="AO95">
            <v>0</v>
          </cell>
          <cell r="AP95">
            <v>0</v>
          </cell>
          <cell r="AQ95">
            <v>55.56</v>
          </cell>
          <cell r="AR95">
            <v>0</v>
          </cell>
          <cell r="AS95">
            <v>0</v>
          </cell>
          <cell r="AT95">
            <v>1000</v>
          </cell>
        </row>
        <row r="96">
          <cell r="AI96" t="str">
            <v>CLEAR POLYURETHANE FINISH</v>
          </cell>
          <cell r="AJ96" t="str">
            <v>4235(I-390)</v>
          </cell>
          <cell r="AK96" t="str">
            <v>1101</v>
          </cell>
          <cell r="AL96">
            <v>0</v>
          </cell>
          <cell r="AM96">
            <v>1</v>
          </cell>
          <cell r="AN96">
            <v>31.7</v>
          </cell>
          <cell r="AO96">
            <v>17</v>
          </cell>
          <cell r="AP96">
            <v>0</v>
          </cell>
          <cell r="AQ96">
            <v>37.85</v>
          </cell>
          <cell r="AR96">
            <v>26.47</v>
          </cell>
          <cell r="AS96">
            <v>0</v>
          </cell>
          <cell r="AT96">
            <v>1200</v>
          </cell>
          <cell r="AU96">
            <v>450</v>
          </cell>
        </row>
        <row r="97">
          <cell r="AI97" t="str">
            <v>URETHANE CHROMATE PRIMER</v>
          </cell>
          <cell r="AJ97" t="str">
            <v>4420(A-200)</v>
          </cell>
          <cell r="AK97" t="str">
            <v>1106</v>
          </cell>
          <cell r="AL97">
            <v>0</v>
          </cell>
          <cell r="AM97">
            <v>1</v>
          </cell>
          <cell r="AN97">
            <v>21.6</v>
          </cell>
          <cell r="AO97">
            <v>12.5</v>
          </cell>
          <cell r="AP97">
            <v>0</v>
          </cell>
          <cell r="AQ97">
            <v>37.04</v>
          </cell>
          <cell r="AR97">
            <v>24</v>
          </cell>
          <cell r="AS97">
            <v>0</v>
          </cell>
          <cell r="AT97">
            <v>800</v>
          </cell>
          <cell r="AU97">
            <v>300</v>
          </cell>
        </row>
        <row r="98">
          <cell r="AI98" t="str">
            <v>ZINC TETROXYCHROMATE BUTYRAL ETCH PRIMER</v>
          </cell>
          <cell r="AJ98" t="str">
            <v>4322(U-220)</v>
          </cell>
          <cell r="AK98" t="str">
            <v>738</v>
          </cell>
          <cell r="AL98">
            <v>0</v>
          </cell>
          <cell r="AM98">
            <v>1</v>
          </cell>
          <cell r="AN98">
            <v>58.41</v>
          </cell>
          <cell r="AO98">
            <v>69.59</v>
          </cell>
          <cell r="AP98">
            <v>0</v>
          </cell>
          <cell r="AQ98">
            <v>8.56</v>
          </cell>
          <cell r="AR98">
            <v>28.74</v>
          </cell>
          <cell r="AS98">
            <v>0</v>
          </cell>
          <cell r="AT98">
            <v>500</v>
          </cell>
          <cell r="AU98">
            <v>2000</v>
          </cell>
        </row>
        <row r="100">
          <cell r="AI100" t="str">
            <v>MASONRY &amp; ACRYLIC PAINT</v>
          </cell>
        </row>
        <row r="101">
          <cell r="AI101" t="str">
            <v>SOLVENT BASE MASONRY PRIMER</v>
          </cell>
          <cell r="AJ101" t="str">
            <v>1541</v>
          </cell>
          <cell r="AK101">
            <v>0</v>
          </cell>
          <cell r="AL101" t="str">
            <v>140</v>
          </cell>
          <cell r="AM101">
            <v>1</v>
          </cell>
          <cell r="AN101">
            <v>9.6999999999999993</v>
          </cell>
          <cell r="AO101">
            <v>0</v>
          </cell>
          <cell r="AP101">
            <v>14</v>
          </cell>
          <cell r="AQ101">
            <v>40.21</v>
          </cell>
          <cell r="AR101">
            <v>0</v>
          </cell>
          <cell r="AS101">
            <v>30.36</v>
          </cell>
          <cell r="AT101">
            <v>390</v>
          </cell>
          <cell r="AU101">
            <v>0</v>
          </cell>
          <cell r="AV101">
            <v>425</v>
          </cell>
        </row>
        <row r="102">
          <cell r="AH102">
            <v>0</v>
          </cell>
          <cell r="AI102" t="str">
            <v>WATER BASE MASONRY PRIMER</v>
          </cell>
          <cell r="AJ102" t="str">
            <v>1546</v>
          </cell>
          <cell r="AK102">
            <v>0</v>
          </cell>
          <cell r="AL102" t="str">
            <v>140-1</v>
          </cell>
          <cell r="AM102">
            <v>1</v>
          </cell>
          <cell r="AN102">
            <v>8.1999999999999993</v>
          </cell>
          <cell r="AO102">
            <v>0</v>
          </cell>
          <cell r="AP102">
            <v>12</v>
          </cell>
          <cell r="AQ102">
            <v>40.24</v>
          </cell>
          <cell r="AR102">
            <v>0</v>
          </cell>
          <cell r="AS102">
            <v>33.83</v>
          </cell>
          <cell r="AT102">
            <v>330</v>
          </cell>
          <cell r="AU102">
            <v>0</v>
          </cell>
          <cell r="AV102">
            <v>406</v>
          </cell>
        </row>
        <row r="103">
          <cell r="AI103" t="str">
            <v>WATER BASE MASONRY PAINT</v>
          </cell>
          <cell r="AJ103" t="str">
            <v>1556</v>
          </cell>
          <cell r="AK103">
            <v>0</v>
          </cell>
          <cell r="AL103">
            <v>0</v>
          </cell>
          <cell r="AM103">
            <v>1</v>
          </cell>
          <cell r="AN103">
            <v>11.9</v>
          </cell>
          <cell r="AO103">
            <v>0</v>
          </cell>
          <cell r="AP103">
            <v>0</v>
          </cell>
          <cell r="AQ103">
            <v>36.97</v>
          </cell>
          <cell r="AR103">
            <v>0</v>
          </cell>
          <cell r="AS103">
            <v>0</v>
          </cell>
          <cell r="AT103">
            <v>440</v>
          </cell>
          <cell r="AU103">
            <v>4.2915242876481667E-310</v>
          </cell>
          <cell r="AV103">
            <v>406.001220703125</v>
          </cell>
        </row>
        <row r="104">
          <cell r="AH104" t="str">
            <v>1656</v>
          </cell>
          <cell r="AI104" t="str">
            <v xml:space="preserve">ACRYLIC EMULSION PAINT </v>
          </cell>
          <cell r="AJ104" t="str">
            <v>1656</v>
          </cell>
          <cell r="AK104">
            <v>0</v>
          </cell>
          <cell r="AL104">
            <v>0</v>
          </cell>
          <cell r="AM104">
            <v>1</v>
          </cell>
          <cell r="AN104">
            <v>9.4</v>
          </cell>
          <cell r="AO104">
            <v>0</v>
          </cell>
          <cell r="AP104">
            <v>25.8</v>
          </cell>
          <cell r="AQ104">
            <v>38.299999999999997</v>
          </cell>
          <cell r="AR104">
            <v>0</v>
          </cell>
          <cell r="AS104">
            <v>34.880000000000003</v>
          </cell>
          <cell r="AT104">
            <v>360</v>
          </cell>
          <cell r="AU104">
            <v>0</v>
          </cell>
          <cell r="AV104">
            <v>900</v>
          </cell>
        </row>
        <row r="105">
          <cell r="AI105" t="str">
            <v xml:space="preserve">EMULSION PAINT </v>
          </cell>
          <cell r="AJ105" t="str">
            <v>1657</v>
          </cell>
          <cell r="AK105">
            <v>0</v>
          </cell>
          <cell r="AL105" t="str">
            <v>130</v>
          </cell>
          <cell r="AM105">
            <v>1</v>
          </cell>
          <cell r="AN105">
            <v>6.4</v>
          </cell>
          <cell r="AO105">
            <v>0</v>
          </cell>
          <cell r="AP105">
            <v>5.8</v>
          </cell>
          <cell r="AQ105">
            <v>40.630000000000003</v>
          </cell>
          <cell r="AR105">
            <v>0</v>
          </cell>
          <cell r="AS105">
            <v>34.83</v>
          </cell>
          <cell r="AT105">
            <v>260</v>
          </cell>
          <cell r="AU105">
            <v>0</v>
          </cell>
          <cell r="AV105">
            <v>202</v>
          </cell>
        </row>
        <row r="106">
          <cell r="AV106">
            <v>193</v>
          </cell>
        </row>
        <row r="107">
          <cell r="AI107" t="str">
            <v>OTHER PAINT</v>
          </cell>
        </row>
        <row r="108">
          <cell r="AH108" t="str">
            <v>AO</v>
          </cell>
          <cell r="AI108" t="str">
            <v>AMERLOCK-400 100,</v>
          </cell>
          <cell r="AJ108">
            <v>0</v>
          </cell>
          <cell r="AK108">
            <v>0</v>
          </cell>
          <cell r="AL108">
            <v>0</v>
          </cell>
          <cell r="AM108">
            <v>1</v>
          </cell>
          <cell r="AN108">
            <v>0</v>
          </cell>
          <cell r="AO108">
            <v>35</v>
          </cell>
          <cell r="AP108">
            <v>0</v>
          </cell>
          <cell r="AQ108">
            <v>0</v>
          </cell>
          <cell r="AR108">
            <v>21</v>
          </cell>
          <cell r="AS108">
            <v>0</v>
          </cell>
          <cell r="AT108">
            <v>0</v>
          </cell>
          <cell r="AU108">
            <v>735</v>
          </cell>
        </row>
        <row r="109">
          <cell r="AI109" t="str">
            <v>BLACK VARNISH</v>
          </cell>
          <cell r="AJ109" t="str">
            <v>1727</v>
          </cell>
          <cell r="AK109">
            <v>0</v>
          </cell>
          <cell r="AL109" t="str">
            <v>170</v>
          </cell>
          <cell r="AM109">
            <v>1</v>
          </cell>
          <cell r="AN109">
            <v>5.8</v>
          </cell>
          <cell r="AO109">
            <v>0</v>
          </cell>
          <cell r="AP109">
            <v>6.2</v>
          </cell>
          <cell r="AQ109">
            <v>34.479999999999997</v>
          </cell>
          <cell r="AR109">
            <v>0</v>
          </cell>
          <cell r="AS109">
            <v>26.94</v>
          </cell>
          <cell r="AT109">
            <v>200</v>
          </cell>
          <cell r="AU109">
            <v>0</v>
          </cell>
          <cell r="AV109">
            <v>167</v>
          </cell>
        </row>
        <row r="110">
          <cell r="AI110" t="str">
            <v>NEO WATER PROOF COATING</v>
          </cell>
          <cell r="AJ110" t="str">
            <v>1728</v>
          </cell>
          <cell r="AK110" t="str">
            <v>1018</v>
          </cell>
          <cell r="AL110" t="str">
            <v>160</v>
          </cell>
          <cell r="AM110">
            <v>1</v>
          </cell>
          <cell r="AN110">
            <v>4.4000000000000004</v>
          </cell>
          <cell r="AO110">
            <v>0</v>
          </cell>
          <cell r="AP110">
            <v>6.7</v>
          </cell>
          <cell r="AQ110">
            <v>227.27</v>
          </cell>
          <cell r="AR110">
            <v>0</v>
          </cell>
          <cell r="AS110">
            <v>28.81</v>
          </cell>
          <cell r="AT110">
            <v>1000</v>
          </cell>
          <cell r="AU110">
            <v>0</v>
          </cell>
          <cell r="AV110">
            <v>193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sheetData sheetId="716"/>
      <sheetData sheetId="717"/>
      <sheetData sheetId="718"/>
      <sheetData sheetId="719"/>
      <sheetData sheetId="720"/>
      <sheetData sheetId="72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sheetData sheetId="746"/>
      <sheetData sheetId="747"/>
      <sheetData sheetId="748"/>
      <sheetData sheetId="749"/>
      <sheetData sheetId="750"/>
      <sheetData sheetId="751"/>
      <sheetData sheetId="752"/>
      <sheetData sheetId="753"/>
      <sheetData sheetId="754"/>
      <sheetData sheetId="755" refreshError="1"/>
      <sheetData sheetId="756" refreshError="1"/>
      <sheetData sheetId="757" refreshError="1"/>
      <sheetData sheetId="758" refreshError="1"/>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refreshError="1"/>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sheetData sheetId="858" refreshError="1"/>
      <sheetData sheetId="859" refreshError="1"/>
      <sheetData sheetId="860" refreshError="1"/>
      <sheetData sheetId="861" refreshError="1"/>
      <sheetData sheetId="862"/>
      <sheetData sheetId="863"/>
      <sheetData sheetId="864"/>
      <sheetData sheetId="865"/>
      <sheetData sheetId="866"/>
      <sheetData sheetId="867"/>
      <sheetData sheetId="868"/>
      <sheetData sheetId="869"/>
      <sheetData sheetId="870"/>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refreshError="1"/>
      <sheetData sheetId="904" refreshError="1"/>
      <sheetData sheetId="905"/>
      <sheetData sheetId="906"/>
      <sheetData sheetId="907"/>
      <sheetData sheetId="908"/>
      <sheetData sheetId="909" refreshError="1"/>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sheetData sheetId="974"/>
      <sheetData sheetId="975"/>
      <sheetData sheetId="976"/>
      <sheetData sheetId="977"/>
      <sheetData sheetId="978"/>
      <sheetData sheetId="979"/>
      <sheetData sheetId="980"/>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refreshError="1"/>
      <sheetData sheetId="1007" refreshError="1"/>
      <sheetData sheetId="1008"/>
      <sheetData sheetId="1009"/>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sheetData sheetId="1210"/>
      <sheetData sheetId="1211" refreshError="1"/>
      <sheetData sheetId="1212" refreshError="1"/>
      <sheetData sheetId="121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ucap"/>
      <sheetName val="nen"/>
      <sheetName val="mat"/>
      <sheetName val="atgt"/>
      <sheetName val="cong"/>
      <sheetName val="vua"/>
      <sheetName val="gVL"/>
      <sheetName val="dtctiet-k86-Bn=21m"/>
      <sheetName val="dt-thop-k86-Bn=21m"/>
      <sheetName val="th-kphi-k86-Bn=21m"/>
      <sheetName val="ctieuXD"/>
      <sheetName val="gpmb"/>
      <sheetName val="dtoan-k85-Bn=21m-2"/>
      <sheetName val="Sheet2"/>
      <sheetName val="dap-k86-Bn=21m"/>
      <sheetName val="dap"/>
      <sheetName val="00000000"/>
      <sheetName val="XL4Poppy"/>
      <sheetName val="tong hop"/>
      <sheetName val="phan tich DG"/>
      <sheetName val="gia vat lieu"/>
      <sheetName val="gia xe may"/>
      <sheetName val="gia nhan cong"/>
      <sheetName val="XL4Test5"/>
      <sheetName val="31-08"/>
      <sheetName val="01-09"/>
      <sheetName val="02-09"/>
      <sheetName val="03-09"/>
      <sheetName val="04-09"/>
      <sheetName val="05-9"/>
      <sheetName val="06-09"/>
      <sheetName val="07-09"/>
      <sheetName val="08-09"/>
      <sheetName val="C47-456"/>
      <sheetName val="C46"/>
      <sheetName val="C47-PII"/>
      <sheetName val="DTCT"/>
      <sheetName val="TD da"/>
      <sheetName val="THKP"/>
      <sheetName val="DTTH"/>
      <sheetName val="PTDG_duong"/>
      <sheetName val="PTDG cau"/>
      <sheetName val="luong"/>
      <sheetName val="TT-06"/>
      <sheetName val="vc"/>
      <sheetName val="Sheet1"/>
      <sheetName val="Sheet3"/>
      <sheetName val="CTLT"/>
      <sheetName val="CTG4"/>
      <sheetName val="KSTK-cu"/>
      <sheetName val="Bang don gia ks-cu"/>
      <sheetName val="th1"/>
      <sheetName val="denbu"/>
      <sheetName val="TB"/>
      <sheetName val="KSTK-BVTC"/>
      <sheetName val="KSTK-BVTC (2)"/>
      <sheetName val="trabang2"/>
      <sheetName val="VCTbi"/>
      <sheetName val="VC-DC-DH"/>
      <sheetName val="XXXXXXXX"/>
      <sheetName val="XXXXXXX0"/>
      <sheetName val="XXXXXXX1"/>
      <sheetName val="ctTBA"/>
      <sheetName val="tra-vat-lieu"/>
      <sheetName val="dtct cong"/>
      <sheetName val="KSTK-BVTC (2 "/>
      <sheetName val="Bang don gia ks-c3_x0000__x0000__x0000__x0000__x0000__x0000__x0000__x0000__x0000__x0000__x0000__x0000__x0000_"/>
      <sheetName val="SG"/>
      <sheetName val="DOAM0654CAS"/>
      <sheetName val="hold5"/>
      <sheetName val="hold6"/>
      <sheetName val="IBASE"/>
      <sheetName val="SPS"/>
      <sheetName val="MTL$-INTER"/>
      <sheetName val="MONTHLY MA (VND)"/>
      <sheetName val="Tra_bang"/>
      <sheetName val="TSO_CHUNG"/>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3"/>
      <sheetName val="Sheet14"/>
      <sheetName val="Sheet15"/>
      <sheetName val="Sheet16"/>
      <sheetName val="Sheet17"/>
      <sheetName val="Sheet18"/>
      <sheetName val="XL4Popr{"/>
      <sheetName val="thu"/>
      <sheetName val="THANG01"/>
      <sheetName val="THANG02"/>
      <sheetName val="BDAN&amp;TKEO"/>
      <sheetName val="THANG03 "/>
      <sheetName val="THANG06  (2)"/>
      <sheetName val="THANG04"/>
      <sheetName val="THANG05 "/>
      <sheetName val="THANG06 "/>
      <sheetName val="THANG07"/>
      <sheetName val="THANG08 (2)"/>
      <sheetName val="THANG08"/>
      <sheetName val="THANG09 "/>
      <sheetName val="TKEO&amp;BDAN"/>
      <sheetName val="10000000"/>
      <sheetName val="daq"/>
      <sheetName val="Bang don gia ks-c3?????????????"/>
      <sheetName val="Ctinh 10kV"/>
      <sheetName val="dt-thop-k86-Rn=21m"/>
      <sheetName val="deÿÿu"/>
      <sheetName val="ESTI."/>
      <sheetName val="DI-ESTI"/>
      <sheetName val="dt-thop-聫86-Bn=21m"/>
      <sheetName val="CDPS"/>
      <sheetName val="Tai khoan"/>
      <sheetName val="TV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sheetData sheetId="66" refreshError="1"/>
      <sheetData sheetId="67" refreshError="1"/>
      <sheetData sheetId="68"/>
      <sheetData sheetId="69"/>
      <sheetData sheetId="70"/>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sheetData sheetId="116"/>
      <sheetData sheetId="117"/>
      <sheetData sheetId="118" refreshError="1"/>
      <sheetData sheetId="119" refreshError="1"/>
      <sheetData sheetId="120" refreshError="1"/>
      <sheetData sheetId="121" refreshError="1"/>
      <sheetData sheetId="122" refreshError="1"/>
      <sheetData sheetId="12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切割 MTL"/>
      <sheetName val="切割 DI"/>
      <sheetName val="ESTI."/>
      <sheetName val="DI-ESTI"/>
      <sheetName val="DTOAN"/>
      <sheetName val="THOP-KL"/>
      <sheetName val="CPHI KKS"/>
      <sheetName val="DG-KSAT"/>
      <sheetName val="TMDAUTU"/>
      <sheetName val="GTXLCHINH"/>
      <sheetName val="CPHI-TT"/>
      <sheetName val="CPHIBUVL"/>
      <sheetName val="CHENH VLCHINH"/>
      <sheetName val="GVLHT"/>
      <sheetName val="DGCT-QCH2"/>
      <sheetName val="XL4Poppy"/>
      <sheetName val="TH"/>
      <sheetName val="XL"/>
      <sheetName val="1E"/>
      <sheetName val="2E"/>
      <sheetName val="3E"/>
      <sheetName val="7D"/>
      <sheetName val="8D"/>
      <sheetName val="14D"/>
      <sheetName val="10D"/>
      <sheetName val="20D"/>
      <sheetName val="22D"/>
      <sheetName val="24D"/>
      <sheetName val="26P"/>
      <sheetName val="28P"/>
      <sheetName val="33P"/>
      <sheetName val="PTro"/>
      <sheetName val="PT"/>
      <sheetName val="VL"/>
      <sheetName val="KSTK"/>
      <sheetName val="A6-II"/>
      <sheetName val="00000000"/>
      <sheetName val="Cauchinh"/>
      <sheetName val="Dongnai"/>
      <sheetName val="TKenh"/>
      <sheetName val="Mhang"/>
      <sheetName val="Duong"/>
      <sheetName val="Chop"/>
      <sheetName val="Huydong"/>
      <sheetName val="THop"/>
      <sheetName val="CtinhCT"/>
      <sheetName val="DBT(h)"/>
      <sheetName val="BP"/>
      <sheetName val="CTduong"/>
      <sheetName val="CTCHop"/>
      <sheetName val="asphal"/>
      <sheetName val="Gvua"/>
      <sheetName val="Sheet1"/>
      <sheetName val="Cmay"/>
      <sheetName val="VL (2)"/>
      <sheetName val="May (2)"/>
      <sheetName val="GVLBo"/>
      <sheetName val="XXXXXXXX"/>
      <sheetName val="Gia VL"/>
      <sheetName val="Bang gia ca may"/>
      <sheetName val="Bang luong CB"/>
      <sheetName val="Bang P.tich CT"/>
      <sheetName val="D.toan chi tiet"/>
      <sheetName val="Bang TH Dtoan"/>
      <sheetName val="NHAN CONG"/>
      <sheetName val="MAY"/>
      <sheetName val="VUA"/>
      <sheetName val="DG CAU"/>
      <sheetName val="THOP CAU"/>
      <sheetName val="TLP CAU"/>
      <sheetName val="DAKT1"/>
      <sheetName val="Sheet3"/>
      <sheetName val="XL4Test5"/>
      <sheetName val="XL4Poppy (2)"/>
      <sheetName val="Bthkl"/>
      <sheetName val="KM247"/>
      <sheetName val="km248"/>
      <sheetName val="km338+00-km338+100(2)"/>
      <sheetName val="km337+136-km337-350"/>
      <sheetName val="km346+600-km346+820 (2)"/>
      <sheetName val="km346+330-km346+600 (2)"/>
      <sheetName val="km346+00-km346+240 (2)"/>
      <sheetName val="km345+400-km345+500 (6)"/>
      <sheetName val="km345+400-km345+5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37+00-km337+34 (3)"/>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cong ty so 9 VINACONEX"/>
      <sheetName val="cong ty so 9 VINACONEX (2)"/>
      <sheetName val="Congty"/>
      <sheetName val="VPPN"/>
      <sheetName val="XN74"/>
      <sheetName val="XN54"/>
      <sheetName val="XN33"/>
      <sheetName val="NK96"/>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Sheet2"/>
      <sheetName val="Quang Tri"/>
      <sheetName val="TTHue"/>
      <sheetName val="Da Nang"/>
      <sheetName val="Quang Nam"/>
      <sheetName val="Quang Ngai"/>
      <sheetName val="TH DH-QN"/>
      <sheetName val="KP HD"/>
      <sheetName val="DB HD"/>
      <sheetName val="tong hop"/>
      <sheetName val="phan tich DG"/>
      <sheetName val="gia vat lieu"/>
      <sheetName val="gia xe may"/>
      <sheetName val="gia nhan cong"/>
      <sheetName val="QTNC-2002"/>
      <sheetName val="QTNC2003"/>
      <sheetName val="QTNC-Tong hop"/>
      <sheetName val="QTVT-Tong hop"/>
      <sheetName val="GTQT-Tong hop"/>
      <sheetName val="QT - Duet"/>
      <sheetName val="Sheet7"/>
      <sheetName val="Sheet8"/>
      <sheetName val="Sheet9"/>
      <sheetName val="Sheet10"/>
      <sheetName val="Sheet11"/>
      <sheetName val="Sheet12"/>
      <sheetName val="Sheet13"/>
      <sheetName val="Sheet14"/>
      <sheetName val="Sheet15"/>
      <sheetName val="Sheet16"/>
      <sheetName val="Chart1"/>
      <sheetName val="Du an nut So"/>
      <sheetName val="Du an nut vong"/>
      <sheetName val="Du an nut Nam cau Tlong"/>
      <sheetName val="Duong kim lien 0 cho dua"/>
      <sheetName val="Du an KTDC Nam trung yen"/>
      <sheetName val="caodothietke"/>
      <sheetName val="TK331A"/>
      <sheetName val="TK131B"/>
      <sheetName val="TK131A"/>
      <sheetName val="TK 331c1"/>
      <sheetName val="TK331C"/>
      <sheetName val="CT331-2003"/>
      <sheetName val="CT 331"/>
      <sheetName val="CT131-2003"/>
      <sheetName val="CT 131"/>
      <sheetName val="TK331B"/>
      <sheetName val="Nhap"/>
      <sheetName val="Thang 8"/>
      <sheetName val="DI_ESTI"/>
      <sheetName val="DTCT"/>
      <sheetName val="PTVT"/>
      <sheetName val="THDT"/>
      <sheetName val="THVT"/>
      <sheetName val="THGT"/>
      <sheetName val="Macro1"/>
      <sheetName val="Macro2"/>
      <sheetName val="Macro3"/>
      <sheetName val="Duong con' vu hcm (8)"/>
      <sheetName val="THANG 09"/>
      <sheetName val="THANG 10"/>
      <sheetName val="C47-456"/>
      <sheetName val="C46"/>
      <sheetName val="C47-PII"/>
      <sheetName val="ESTI_"/>
      <sheetName val="?? MTL"/>
      <sheetName val="?? DI"/>
      <sheetName val="TRUC TIEP"/>
      <sheetName val="GIAN TIEP"/>
      <sheetName val="HOP DONG"/>
      <sheetName val="CON LINH"/>
      <sheetName val="Qheet3"/>
      <sheetName val=""/>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Tuan 1.01"/>
      <sheetName val="Tuan 3.01 "/>
      <sheetName val="Tuan 5.06 "/>
      <sheetName val="Tuan 6.06  "/>
      <sheetName val="Tuan 7.06 "/>
      <sheetName val="Tuan 7.06  (2)"/>
      <sheetName val="Tuan8,06"/>
      <sheetName val="Tuan9,06"/>
      <sheetName val="Tuan10,06 "/>
      <sheetName val="Tuan11,06  "/>
      <sheetName val="Tuan12,06"/>
      <sheetName val="Bao cao DD 31.3.06"/>
      <sheetName val="Bao cao DD 30.4.06"/>
      <sheetName val="Bao cao DD 31.5.06 "/>
      <sheetName val="Bao cao Quy I-06"/>
      <sheetName val="Bao cao DD 30.6.06"/>
      <sheetName val="Bao cao DD 31.7.06"/>
      <sheetName val="10000000"/>
      <sheetName val="20000000"/>
      <sheetName val="[RPT.x"/>
      <sheetName val="Bang 聧ia ca may"/>
      <sheetName val=" quy I-2005"/>
      <sheetName val="Quy 2- 2005 "/>
      <sheetName val="Quy III- 2005 "/>
      <sheetName val="Quy 4- 2005"/>
      <sheetName val="pt0-1"/>
      <sheetName val="kp0-1"/>
      <sheetName val="0-1"/>
      <sheetName val="pt2-3"/>
      <sheetName val="thkp2-3"/>
      <sheetName val="clvl"/>
      <sheetName val="2-3"/>
      <sheetName val="cl1-2"/>
      <sheetName val="thkp1-2"/>
      <sheetName val="clvl1-2"/>
      <sheetName val="1-2"/>
      <sheetName val="Mau so 04 TFDN"/>
      <sheetName val="[RPT.xlsၝCmay"/>
      <sheetName val="km346+00-km346_x000b_240 (2)"/>
      <sheetName val="km342+297._x0015_8-km342+376.41"/>
      <sheetName val="km341+1077 -km34_x0011_+1177.61"/>
      <sheetName val="11"/>
      <sheetName val="10"/>
      <sheetName val="9"/>
      <sheetName val="8"/>
      <sheetName val="7"/>
      <sheetName val="6"/>
      <sheetName val="5"/>
      <sheetName val="4"/>
      <sheetName val="3"/>
      <sheetName val="2"/>
      <sheetName val="1"/>
      <sheetName val="1N"/>
      <sheetName val="XD"/>
      <sheetName val="GTGT1"/>
      <sheetName val="NHAHAT"/>
      <sheetName val="TGTGT2"/>
      <sheetName val="CAU"/>
      <sheetName val="KL"/>
      <sheetName val="MD1"/>
      <sheetName val="THChi"/>
      <sheetName val="THthu"/>
      <sheetName val="BCD"/>
      <sheetName val="111"/>
      <sheetName val="112"/>
      <sheetName val="131"/>
      <sheetName val="133"/>
      <sheetName val="138"/>
      <sheetName val="141"/>
      <sheetName val="142"/>
      <sheetName val="152"/>
      <sheetName val="153"/>
      <sheetName val="154"/>
      <sheetName val="211"/>
      <sheetName val="214"/>
      <sheetName val="331"/>
      <sheetName val="3331"/>
      <sheetName val="3334"/>
      <sheetName val="334"/>
      <sheetName val="411"/>
      <sheetName val="421"/>
      <sheetName val="511"/>
      <sheetName val="621"/>
      <sheetName val="622"/>
      <sheetName val="623"/>
      <sheetName val="627b"/>
      <sheetName val="632"/>
      <sheetName val="642"/>
      <sheetName val="711"/>
      <sheetName val="811"/>
      <sheetName val="911"/>
      <sheetName val="009"/>
      <sheetName val="RPT"/>
      <sheetName val="Duïng cong vu hcm (13;) (2)"/>
      <sheetName val="gvl"/>
      <sheetName val="Duong cong vu hcm (8;) (:)"/>
      <sheetName val="Duofg cong vu hcm (7;) (2)"/>
      <sheetName val="N_x0008_AN CONG"/>
      <sheetName val="K251 _x0001_C"/>
      <sheetName val="刃割 MTL"/>
      <sheetName val="Ë261"/>
      <sheetName val="K261_x0000_Base"/>
      <sheetName val="K2_x0016_1 AC"/>
      <sheetName val="km337+533î60-km3ó4 (2)"/>
      <sheetName val="CON(LINH"/>
      <sheetName val="tienluong"/>
      <sheetName val="CHEKe VLCHINH"/>
      <sheetName val="HDKT"/>
      <sheetName val="PIPERACK"/>
      <sheetName val="MONG T,V,E"/>
      <sheetName val="tk12A-B&amp;13A-B"/>
      <sheetName val="TAM-tk12A-B&amp;13A-B"/>
      <sheetName val="tk15&amp;11A-B"/>
      <sheetName val="TAM-tk15&amp;11A-B"/>
      <sheetName val="V31"/>
      <sheetName val="T-V31"/>
      <sheetName val="V51"/>
      <sheetName val="T-V51"/>
      <sheetName val="V11"/>
      <sheetName val="v12"/>
      <sheetName val="V13"/>
      <sheetName val="v22"/>
      <sheetName val="V23"/>
      <sheetName val="v24"/>
      <sheetName val="V25"/>
      <sheetName val="V52"/>
      <sheetName val="V61"/>
      <sheetName val="E-01"/>
      <sheetName val="E-02"/>
      <sheetName val="C-01"/>
      <sheetName val="pr-B"/>
      <sheetName val="pr-C"/>
      <sheetName val="pr-D"/>
      <sheetName val="pr-E"/>
      <sheetName val="S-SA"/>
      <sheetName val="S-SB"/>
      <sheetName val="S-SC1"/>
      <sheetName val="S-SC2"/>
      <sheetName val="S-SD1"/>
      <sheetName val="S-SD2"/>
      <sheetName val="S-SD3"/>
      <sheetName val="S-SE1"/>
      <sheetName val="S-SE2"/>
      <sheetName val="sum-sl"/>
      <sheetName val="sum-steel"/>
      <sheetName val="sum-T"/>
      <sheetName val="sum-E"/>
      <sheetName val="sum-pr"/>
      <sheetName val="REPORT"/>
      <sheetName val="Daily"/>
      <sheetName val="Data-input"/>
      <sheetName val="Data"/>
      <sheetName val="TK12"/>
      <sheetName val="Visual inspection record-07"/>
      <sheetName val="Fitup inspection record-06"/>
      <sheetName val="WELD MONITORING"/>
      <sheetName val="CHECK LIST"/>
      <sheetName val="MATERIAL B"/>
      <sheetName val="MATERIAL"/>
      <sheetName val="BENDING REPORT"/>
      <sheetName val="INPS RELEASE"/>
      <sheetName val="PAINTING REPORT"/>
      <sheetName val="hydro test"/>
      <sheetName val="切割 II"/>
      <sheetName val="giamay"/>
      <sheetName val="XL²_x0000__x0000_t5"/>
      <sheetName val="Duong cong vu hcm (¶)"/>
      <sheetName val="MTL$-INTER"/>
      <sheetName val="Bang ?ia ca may"/>
      <sheetName val="[RPT.xls?Cmay"/>
      <sheetName val="Km346+60_x0010_-km346+820 (2)"/>
      <sheetName val="km346+00-km3_x0014_6+240 (_x0012_)"/>
      <sheetName val="km345+6_x0016_1-km345+000"/>
      <sheetName val="km342+_x0013_76.41- km342+520.29"/>
      <sheetName val="km342+29_x0017_.58-km3_x0014_2+376.41"/>
      <sheetName val="切割 MၔL"/>
      <sheetName val="km345+400-km345ÿÿ00 (6)"/>
      <sheetName val="Con'ty"/>
      <sheetName val="Thuc thanh"/>
      <sheetName val="K_x0000_5_x0001_ @9_x0008_"/>
      <sheetName val="Duong co_x0000_g vu hcm (4)"/>
      <sheetName val="km342+520-km342+690 (2 "/>
      <sheetName val="m361 Base"/>
      <sheetName val="K219 Subbase"/>
      <sheetName val="Duong cojg vu hcm (13;) (2)"/>
      <sheetName val="959 K98"/>
      <sheetName val="km338+00-km33Oé100(2)"/>
      <sheetName val="GTXLC@INH"/>
      <sheetName val="Ho=Ðdong giao khoan"/>
      <sheetName val="TSO_CHUNG"/>
      <sheetName val="K2_x0015_1 AC"/>
      <sheetName val="May no"/>
      <sheetName val="Sua chua "/>
      <sheetName val="BC luan chuyen"/>
      <sheetName val="k-337+533.60-km338 (2)"/>
      <sheetName val="km341+275-km341)350"/>
      <sheetName val="thang6"/>
      <sheetName val="Sheet4"/>
      <sheetName val="Sheet5"/>
      <sheetName val="Sheet6"/>
      <sheetName val="?"/>
      <sheetName val="K261?Base"/>
      <sheetName val="XL²??t5"/>
      <sheetName val="soktmay"/>
      <sheetName val="000000000000"/>
      <sheetName val="100000000000"/>
      <sheetName val="200000000000"/>
      <sheetName val="300000000000"/>
      <sheetName val="400000000000"/>
      <sheetName val="C²_x0000__x0000_iet TK131"/>
      <sheetName val="Thang_x0000__x0000_"/>
      <sheetName val="DG1kSAT"/>
      <sheetName val="Sheet04"/>
      <sheetName val="_x0010_p_x0000_Ё"/>
      <sheetName val="K259†Base "/>
      <sheetName val="cot_xa"/>
      <sheetName val="Quet rac"/>
      <sheetName val="IBASE"/>
      <sheetName val="Don gia"/>
      <sheetName val="T1"/>
      <sheetName val="T2"/>
      <sheetName val="T3"/>
      <sheetName val="T4"/>
      <sheetName val="km″42+297.58-km342+376.41"/>
      <sheetName val="_x0010_p?Ё"/>
      <sheetName val="K251 K)8"/>
      <sheetName val="chi tiet z"/>
      <sheetName val="Bang ke T.toan`"/>
      <sheetName val="K?5_x0001_ @9_x0008_"/>
      <sheetName val="Duong co?g vu hcm (4)"/>
      <sheetName val="C²??iet TK131"/>
      <sheetName val="km337+136-km33×¶350"/>
      <sheetName val="km337+136-km337ý350"/>
      <sheetName val="km338+00-km338+100,2)"/>
      <sheetName val="WUA"/>
      <sheetName val="Giao"/>
      <sheetName val="CHIET TINH"/>
      <sheetName val="Bang Gia VL"/>
      <sheetName val="Tong Hop KP"/>
      <sheetName val=" DON GIA"/>
      <sheetName val="CHIET TINH THEO KH.SAT"/>
      <sheetName val="MAU_A"/>
      <sheetName val="MAU_B"/>
      <sheetName val="MAU_C"/>
      <sheetName val="MAU E -XCD"/>
      <sheetName val="MAU E -TDS1"/>
      <sheetName val="MAU E- NDH"/>
      <sheetName val="__ MTL"/>
      <sheetName val="__ DI"/>
      <sheetName val="cham cong XL (2)"/>
      <sheetName val="cham cong XL"/>
      <sheetName val="chamcong"/>
      <sheetName val="Luong XD"/>
      <sheetName val="L.KHOAN 2 "/>
      <sheetName val="L.KHOAN 2"/>
      <sheetName val="CONGTRINHNHD"/>
      <sheetName val="L. KHOAN"/>
      <sheetName val="Luong XL"/>
      <sheetName val="PHANBOXL"/>
      <sheetName val="PHAN BO"/>
      <sheetName val="Luong XD thang 3"/>
      <sheetName val="CONGTRINHNHD thang3"/>
      <sheetName val="luong QL"/>
      <sheetName val="CONGDOAN "/>
      <sheetName val="CTACPHI"/>
      <sheetName val="THKP"/>
      <sheetName val="HTchieusang"/>
      <sheetName val="HTdien"/>
      <sheetName val="CUNG CAP VAT TU"/>
      <sheetName val="TH.LIST CAP"/>
      <sheetName val="S3LIST CAP&amp;ONGDL"/>
      <sheetName val="S2LIST CAP&amp;ONGDL"/>
      <sheetName val="S1LIST CAP&amp;ONGDL"/>
      <sheetName val="NGUONGOCVATTU"/>
      <sheetName val="capdongluc"/>
      <sheetName val="KLMOI THAU"/>
      <sheetName val="30000000"/>
      <sheetName val="40000000"/>
      <sheetName val="50000000"/>
      <sheetName val="60000000"/>
      <sheetName val="XXXXXXX0"/>
      <sheetName val="CAN DOI"/>
      <sheetName val="GIA TRI"/>
      <sheetName val="NO-DIEN"/>
      <sheetName val="NO-KHUONG"/>
      <sheetName val="NO-DUNG"/>
      <sheetName val="NO-DU"/>
      <sheetName val="TC NV"/>
      <sheetName val="khuong"/>
      <sheetName val="du"/>
      <sheetName val="dien"/>
      <sheetName val="dung"/>
      <sheetName val="km341+1077 -km341+1!77.61"/>
      <sheetName val="km3;7+00-km337+34 (3)"/>
      <sheetName val="Duong cong vu hcm`(2)"/>
      <sheetName val="Duong cong vu_x0000_hcm (9)"/>
      <sheetName val="Duong cong vu_x0000_hcm (4;) (2)"/>
      <sheetName val="Duong cong ve hcm (6)"/>
      <sheetName val="Duong colg vu hcm (3)"/>
      <sheetName val="Duong cnng vu hcm (7;) (2)"/>
      <sheetName val="Duong cong vu hcm(_x0000_Lmat;0)!(2)"/>
      <sheetName val="?? M?L"/>
      <sheetName val="?? II"/>
      <sheetName val="_x0010_p_x0000_?"/>
      <sheetName val="K259Base "/>
      <sheetName val="_x0010_p??"/>
      <sheetName val="Du a. nut Nam cau Tlong"/>
      <sheetName val="Eau so 04 TNDN"/>
      <sheetName val="D"/>
      <sheetName val="chitiet"/>
      <sheetName val="[RPT.xls]Duong cong vu hcm (8;)"/>
      <sheetName val="Duong cong vu?hcm (9)"/>
      <sheetName val="Duong cong vu?hcm (4;) (2)"/>
      <sheetName val="Duong cong vu hcm(?Lmat;0)!(2)"/>
      <sheetName val="Thang??"/>
      <sheetName val="TH9"/>
      <sheetName val="TH12"/>
      <sheetName val="CT 13!"/>
      <sheetName val="Du an n5t Nam cau Tlong"/>
      <sheetName val="Dq/ng kim lien 0 cho dua"/>
      <sheetName val="Du an KDDC Nam trung yen"/>
      <sheetName val="TK 342 ( thue T.C !"/>
      <sheetName val="T_x000b_153"/>
      <sheetName val="Macro2_x0000__x0000__x0000__x0000__x0000__x0000__x0000__x0000__x0000__x0000__x0000__x0000_뻰Ŏ_x0000__x0004__x0000__x0000__x0000__x0000__x0000__x0000_뱤ŏ_x0000_"/>
      <sheetName val="Duong co~g vu hcm (5)"/>
      <sheetName val="_RPT.x"/>
      <sheetName val="CTduo~g"/>
      <sheetName val="km345+661-km345;000"/>
      <sheetName val="CHENH VLCHIOH"/>
      <sheetName val="Äongnai"/>
      <sheetName val="km342+337.41- km342+520.29"/>
      <sheetName val="N_x000b_96"/>
      <sheetName val="TKDC"/>
      <sheetName val="Mau01t1"/>
      <sheetName val="HD DAU VAO THANG 2"/>
      <sheetName val="HHBRT2"/>
      <sheetName val="Mau 01T2"/>
      <sheetName val="HD DAU VAO T2"/>
      <sheetName val="tkaidc"/>
      <sheetName val="Mau 01T3"/>
      <sheetName val="HHBRT3"/>
      <sheetName val="HD DAU VAO T3"/>
      <sheetName val="HHBRT4"/>
      <sheetName val="Mau01t4"/>
      <sheetName val="HD DAU VAO T4"/>
      <sheetName val="TKDChinh"/>
      <sheetName val="HHBR5"/>
      <sheetName val="Mau01T5"/>
      <sheetName val="HDDAUVAOT5"/>
      <sheetName val="Mau01T6"/>
      <sheetName val="HDBRT6"/>
      <sheetName val="HDDAUVAOT6"/>
      <sheetName val="Mau01T7"/>
      <sheetName val="HDDAUVAOT7"/>
      <sheetName val="TTNDNQuiIII"/>
      <sheetName val="HHBRT7"/>
      <sheetName val="Mau01T8"/>
      <sheetName val="HDDAUVAOT8"/>
      <sheetName val="HDBRT8"/>
      <sheetName val="Mau01t9"/>
      <sheetName val="BKmuakoâc HD"/>
      <sheetName val="HDBRT9"/>
      <sheetName val="HDBHT9"/>
      <sheetName val="HDDAUVAOT9"/>
      <sheetName val="Mau01t10"/>
      <sheetName val="HDBHT10"/>
      <sheetName val="HDAUVAOT10"/>
      <sheetName val="Mau01t11"/>
      <sheetName val="HDBRT10"/>
      <sheetName val="bangGT tokhai thue t10"/>
      <sheetName val="HDBR11"/>
      <sheetName val="HDAUVAOT11"/>
      <sheetName val="HDBR"/>
      <sheetName val="HDBRT12"/>
      <sheetName val="HDAU VAOT11"/>
      <sheetName val="bkTHUE"/>
      <sheetName val="HDBHT11"/>
      <sheetName val="GDXLCHINH"/>
      <sheetName val="LME"/>
      <sheetName val="nkc"/>
      <sheetName val="MUA"/>
      <sheetName val="TRUC TI԰_x0000_"/>
      <sheetName val="Duong cong vu hcm"/>
      <sheetName val="Son"/>
      <sheetName val="_x0010_p"/>
      <sheetName val="CtinhCÔ"/>
      <sheetName val="DG CAU"/>
      <sheetName val="DAKT±"/>
      <sheetName val="䈇割 DI"/>
      <sheetName val="T_x0008_OP-KL"/>
      <sheetName val="DG%KSAT"/>
      <sheetName val="ÇÐ¸î MTL"/>
      <sheetName val="ÇÐ¸î DI"/>
      <sheetName val="¤Á³Î MTL"/>
    </sheetNames>
    <sheetDataSet>
      <sheetData sheetId="0" refreshError="1"/>
      <sheetData sheetId="1" refreshError="1"/>
      <sheetData sheetId="2"/>
      <sheetData sheetId="3" refreshError="1">
        <row r="8">
          <cell r="B8" t="str">
            <v>5S</v>
          </cell>
          <cell r="C8">
            <v>0.5</v>
          </cell>
          <cell r="D8">
            <v>1.65</v>
          </cell>
          <cell r="E8">
            <v>1</v>
          </cell>
          <cell r="F8">
            <v>0</v>
          </cell>
          <cell r="G8">
            <v>0</v>
          </cell>
          <cell r="H8">
            <v>0</v>
          </cell>
          <cell r="I8">
            <v>7.0000000000000007E-2</v>
          </cell>
          <cell r="J8">
            <v>0</v>
          </cell>
          <cell r="K8">
            <v>7.0000000000000007E-2</v>
          </cell>
          <cell r="L8">
            <v>0</v>
          </cell>
          <cell r="M8">
            <v>0</v>
          </cell>
          <cell r="N8">
            <v>0</v>
          </cell>
          <cell r="O8">
            <v>0</v>
          </cell>
          <cell r="P8">
            <v>2</v>
          </cell>
        </row>
        <row r="9">
          <cell r="B9" t="str">
            <v>5S</v>
          </cell>
          <cell r="C9">
            <v>0.5</v>
          </cell>
          <cell r="D9">
            <v>1.65</v>
          </cell>
          <cell r="E9">
            <v>1</v>
          </cell>
          <cell r="F9">
            <v>0</v>
          </cell>
          <cell r="G9">
            <v>0</v>
          </cell>
          <cell r="H9">
            <v>0</v>
          </cell>
          <cell r="I9">
            <v>7.0000000000000007E-2</v>
          </cell>
          <cell r="J9">
            <v>0</v>
          </cell>
          <cell r="K9">
            <v>7.0000000000000007E-2</v>
          </cell>
          <cell r="L9">
            <v>0</v>
          </cell>
          <cell r="M9">
            <v>0</v>
          </cell>
          <cell r="N9">
            <v>0</v>
          </cell>
          <cell r="O9">
            <v>0</v>
          </cell>
          <cell r="P9">
            <v>2</v>
          </cell>
        </row>
        <row r="10">
          <cell r="A10" t="str">
            <v>5S</v>
          </cell>
          <cell r="B10" t="str">
            <v>5S</v>
          </cell>
          <cell r="C10">
            <v>0.5</v>
          </cell>
          <cell r="D10">
            <v>1.65</v>
          </cell>
          <cell r="E10">
            <v>1</v>
          </cell>
          <cell r="F10">
            <v>0</v>
          </cell>
          <cell r="G10">
            <v>0</v>
          </cell>
          <cell r="H10">
            <v>0</v>
          </cell>
          <cell r="I10">
            <v>7.0000000000000007E-2</v>
          </cell>
          <cell r="J10">
            <v>0</v>
          </cell>
          <cell r="K10">
            <v>7.0000000000000007E-2</v>
          </cell>
          <cell r="L10">
            <v>0</v>
          </cell>
          <cell r="M10">
            <v>0</v>
          </cell>
          <cell r="N10">
            <v>0</v>
          </cell>
          <cell r="O10">
            <v>0</v>
          </cell>
          <cell r="P10">
            <v>2</v>
          </cell>
        </row>
        <row r="11">
          <cell r="B11" t="str">
            <v>5S</v>
          </cell>
          <cell r="C11">
            <v>0.75</v>
          </cell>
          <cell r="D11">
            <v>1.65</v>
          </cell>
          <cell r="E11">
            <v>1</v>
          </cell>
          <cell r="F11">
            <v>0</v>
          </cell>
          <cell r="G11">
            <v>0</v>
          </cell>
          <cell r="H11">
            <v>0</v>
          </cell>
          <cell r="I11">
            <v>7.0000000000000007E-2</v>
          </cell>
          <cell r="J11">
            <v>0</v>
          </cell>
          <cell r="K11">
            <v>7.0000000000000007E-2</v>
          </cell>
          <cell r="L11">
            <v>0</v>
          </cell>
          <cell r="M11">
            <v>0</v>
          </cell>
          <cell r="N11">
            <v>0</v>
          </cell>
          <cell r="O11">
            <v>0</v>
          </cell>
          <cell r="P11">
            <v>2</v>
          </cell>
        </row>
        <row r="12">
          <cell r="B12" t="str">
            <v>5S</v>
          </cell>
          <cell r="C12">
            <v>0.75</v>
          </cell>
          <cell r="D12">
            <v>1.65</v>
          </cell>
          <cell r="E12">
            <v>1</v>
          </cell>
          <cell r="F12">
            <v>0</v>
          </cell>
          <cell r="G12">
            <v>0</v>
          </cell>
          <cell r="H12">
            <v>0</v>
          </cell>
          <cell r="I12">
            <v>7.0000000000000007E-2</v>
          </cell>
          <cell r="J12">
            <v>0</v>
          </cell>
          <cell r="K12">
            <v>7.0000000000000007E-2</v>
          </cell>
          <cell r="L12">
            <v>0</v>
          </cell>
          <cell r="M12">
            <v>0</v>
          </cell>
          <cell r="N12">
            <v>0</v>
          </cell>
          <cell r="O12">
            <v>0</v>
          </cell>
          <cell r="P12">
            <v>2</v>
          </cell>
        </row>
        <row r="13">
          <cell r="B13" t="str">
            <v>5S</v>
          </cell>
          <cell r="C13">
            <v>0.75</v>
          </cell>
          <cell r="D13">
            <v>1.65</v>
          </cell>
          <cell r="E13">
            <v>1</v>
          </cell>
          <cell r="F13">
            <v>0</v>
          </cell>
          <cell r="G13">
            <v>0</v>
          </cell>
          <cell r="H13">
            <v>0</v>
          </cell>
          <cell r="I13">
            <v>7.0000000000000007E-2</v>
          </cell>
          <cell r="J13">
            <v>0</v>
          </cell>
          <cell r="K13">
            <v>7.0000000000000007E-2</v>
          </cell>
          <cell r="L13">
            <v>0</v>
          </cell>
          <cell r="M13">
            <v>0</v>
          </cell>
          <cell r="N13">
            <v>0</v>
          </cell>
          <cell r="O13">
            <v>0</v>
          </cell>
          <cell r="P13">
            <v>2</v>
          </cell>
        </row>
        <row r="14">
          <cell r="B14" t="str">
            <v>5S</v>
          </cell>
          <cell r="C14">
            <v>1</v>
          </cell>
          <cell r="D14">
            <v>1.65</v>
          </cell>
          <cell r="E14">
            <v>1</v>
          </cell>
          <cell r="F14">
            <v>0</v>
          </cell>
          <cell r="G14">
            <v>0</v>
          </cell>
          <cell r="H14">
            <v>0</v>
          </cell>
          <cell r="I14">
            <v>0.12</v>
          </cell>
          <cell r="J14">
            <v>0</v>
          </cell>
          <cell r="K14">
            <v>0.12</v>
          </cell>
          <cell r="L14">
            <v>0</v>
          </cell>
          <cell r="M14">
            <v>0</v>
          </cell>
          <cell r="N14">
            <v>0</v>
          </cell>
          <cell r="O14">
            <v>0</v>
          </cell>
          <cell r="P14">
            <v>2</v>
          </cell>
        </row>
        <row r="15">
          <cell r="B15" t="str">
            <v>5S</v>
          </cell>
          <cell r="C15">
            <v>1</v>
          </cell>
          <cell r="D15">
            <v>1.65</v>
          </cell>
          <cell r="E15">
            <v>1</v>
          </cell>
          <cell r="F15">
            <v>0</v>
          </cell>
          <cell r="G15">
            <v>0</v>
          </cell>
          <cell r="H15">
            <v>0</v>
          </cell>
          <cell r="I15">
            <v>0.12</v>
          </cell>
          <cell r="J15">
            <v>0</v>
          </cell>
          <cell r="K15">
            <v>0.12</v>
          </cell>
          <cell r="L15">
            <v>0</v>
          </cell>
          <cell r="M15">
            <v>0</v>
          </cell>
          <cell r="N15">
            <v>0</v>
          </cell>
          <cell r="O15">
            <v>0</v>
          </cell>
          <cell r="P15">
            <v>2</v>
          </cell>
        </row>
        <row r="16">
          <cell r="B16" t="str">
            <v>5S</v>
          </cell>
          <cell r="C16">
            <v>1</v>
          </cell>
          <cell r="D16">
            <v>1.65</v>
          </cell>
          <cell r="E16">
            <v>1</v>
          </cell>
          <cell r="F16">
            <v>0</v>
          </cell>
          <cell r="G16">
            <v>0</v>
          </cell>
          <cell r="H16">
            <v>0</v>
          </cell>
          <cell r="I16">
            <v>0.12</v>
          </cell>
          <cell r="J16">
            <v>0</v>
          </cell>
          <cell r="K16">
            <v>0.12</v>
          </cell>
          <cell r="L16">
            <v>0</v>
          </cell>
          <cell r="M16">
            <v>0</v>
          </cell>
          <cell r="N16">
            <v>0</v>
          </cell>
          <cell r="O16">
            <v>0</v>
          </cell>
          <cell r="P16">
            <v>2</v>
          </cell>
        </row>
        <row r="17">
          <cell r="B17" t="str">
            <v>5S</v>
          </cell>
          <cell r="C17">
            <v>1.25</v>
          </cell>
          <cell r="D17">
            <v>1.65</v>
          </cell>
          <cell r="E17">
            <v>1</v>
          </cell>
          <cell r="F17">
            <v>0</v>
          </cell>
          <cell r="G17">
            <v>0</v>
          </cell>
          <cell r="H17">
            <v>0</v>
          </cell>
          <cell r="I17">
            <v>0.15</v>
          </cell>
          <cell r="J17">
            <v>0</v>
          </cell>
          <cell r="K17">
            <v>0.15</v>
          </cell>
          <cell r="L17">
            <v>0</v>
          </cell>
          <cell r="M17">
            <v>0</v>
          </cell>
          <cell r="N17">
            <v>0</v>
          </cell>
          <cell r="O17">
            <v>0</v>
          </cell>
          <cell r="P17">
            <v>2</v>
          </cell>
        </row>
        <row r="18">
          <cell r="B18" t="str">
            <v>5S</v>
          </cell>
          <cell r="C18">
            <v>1.25</v>
          </cell>
          <cell r="D18">
            <v>1.65</v>
          </cell>
          <cell r="E18">
            <v>1</v>
          </cell>
          <cell r="F18">
            <v>0</v>
          </cell>
          <cell r="G18">
            <v>0</v>
          </cell>
          <cell r="H18">
            <v>0</v>
          </cell>
          <cell r="I18">
            <v>0.15</v>
          </cell>
          <cell r="J18">
            <v>0</v>
          </cell>
          <cell r="K18">
            <v>0.15</v>
          </cell>
          <cell r="L18">
            <v>0</v>
          </cell>
          <cell r="M18">
            <v>0</v>
          </cell>
          <cell r="N18">
            <v>0</v>
          </cell>
          <cell r="O18">
            <v>0</v>
          </cell>
          <cell r="P18">
            <v>2</v>
          </cell>
        </row>
        <row r="19">
          <cell r="B19" t="str">
            <v>5S</v>
          </cell>
          <cell r="C19">
            <v>1.25</v>
          </cell>
          <cell r="D19">
            <v>1.65</v>
          </cell>
          <cell r="E19">
            <v>1</v>
          </cell>
          <cell r="F19">
            <v>0</v>
          </cell>
          <cell r="G19">
            <v>0</v>
          </cell>
          <cell r="H19">
            <v>0</v>
          </cell>
          <cell r="I19">
            <v>0.15</v>
          </cell>
          <cell r="J19">
            <v>0</v>
          </cell>
          <cell r="K19">
            <v>0.15</v>
          </cell>
          <cell r="L19">
            <v>0</v>
          </cell>
          <cell r="M19">
            <v>0</v>
          </cell>
          <cell r="N19">
            <v>0</v>
          </cell>
          <cell r="O19">
            <v>0</v>
          </cell>
          <cell r="P19">
            <v>2</v>
          </cell>
        </row>
        <row r="20">
          <cell r="B20" t="str">
            <v>5S</v>
          </cell>
          <cell r="C20">
            <v>1.5</v>
          </cell>
          <cell r="D20">
            <v>1.65</v>
          </cell>
          <cell r="E20">
            <v>1</v>
          </cell>
          <cell r="F20">
            <v>0</v>
          </cell>
          <cell r="G20">
            <v>0</v>
          </cell>
          <cell r="H20">
            <v>0</v>
          </cell>
          <cell r="I20">
            <v>0.15</v>
          </cell>
          <cell r="J20">
            <v>0</v>
          </cell>
          <cell r="K20">
            <v>0.15</v>
          </cell>
          <cell r="L20">
            <v>0</v>
          </cell>
          <cell r="M20">
            <v>0</v>
          </cell>
          <cell r="N20">
            <v>0</v>
          </cell>
          <cell r="O20">
            <v>0</v>
          </cell>
          <cell r="P20">
            <v>2</v>
          </cell>
        </row>
        <row r="21">
          <cell r="B21" t="str">
            <v>5S</v>
          </cell>
          <cell r="C21">
            <v>1.5</v>
          </cell>
          <cell r="D21">
            <v>1.65</v>
          </cell>
          <cell r="E21">
            <v>1</v>
          </cell>
          <cell r="F21">
            <v>0</v>
          </cell>
          <cell r="G21">
            <v>0</v>
          </cell>
          <cell r="H21">
            <v>0</v>
          </cell>
          <cell r="I21">
            <v>0.15</v>
          </cell>
          <cell r="J21">
            <v>0</v>
          </cell>
          <cell r="K21">
            <v>0.15</v>
          </cell>
          <cell r="L21">
            <v>0</v>
          </cell>
          <cell r="M21">
            <v>0</v>
          </cell>
          <cell r="N21">
            <v>0</v>
          </cell>
          <cell r="O21">
            <v>0</v>
          </cell>
          <cell r="P21">
            <v>2</v>
          </cell>
        </row>
        <row r="22">
          <cell r="B22" t="str">
            <v>5S</v>
          </cell>
          <cell r="C22">
            <v>1.5</v>
          </cell>
          <cell r="D22">
            <v>1.65</v>
          </cell>
          <cell r="E22">
            <v>1</v>
          </cell>
          <cell r="F22">
            <v>0</v>
          </cell>
          <cell r="G22">
            <v>0</v>
          </cell>
          <cell r="H22">
            <v>0</v>
          </cell>
          <cell r="I22">
            <v>0.15</v>
          </cell>
          <cell r="J22">
            <v>0</v>
          </cell>
          <cell r="K22">
            <v>0.15</v>
          </cell>
          <cell r="L22">
            <v>0</v>
          </cell>
          <cell r="M22">
            <v>0</v>
          </cell>
          <cell r="N22">
            <v>0</v>
          </cell>
          <cell r="O22">
            <v>0</v>
          </cell>
          <cell r="P22">
            <v>2</v>
          </cell>
        </row>
        <row r="23">
          <cell r="B23" t="str">
            <v>5S</v>
          </cell>
          <cell r="C23">
            <v>2</v>
          </cell>
          <cell r="D23">
            <v>1.65</v>
          </cell>
          <cell r="E23">
            <v>1</v>
          </cell>
          <cell r="F23">
            <v>0</v>
          </cell>
          <cell r="G23">
            <v>0</v>
          </cell>
          <cell r="H23">
            <v>0</v>
          </cell>
          <cell r="I23">
            <v>0.15</v>
          </cell>
          <cell r="J23">
            <v>0</v>
          </cell>
          <cell r="K23">
            <v>0.15</v>
          </cell>
          <cell r="L23">
            <v>0</v>
          </cell>
          <cell r="M23">
            <v>0</v>
          </cell>
          <cell r="N23">
            <v>0</v>
          </cell>
          <cell r="O23">
            <v>0</v>
          </cell>
          <cell r="P23">
            <v>2</v>
          </cell>
        </row>
        <row r="24">
          <cell r="B24" t="str">
            <v>5S</v>
          </cell>
          <cell r="C24">
            <v>2</v>
          </cell>
          <cell r="D24">
            <v>1.65</v>
          </cell>
          <cell r="E24">
            <v>1</v>
          </cell>
          <cell r="F24">
            <v>0</v>
          </cell>
          <cell r="G24">
            <v>0</v>
          </cell>
          <cell r="H24">
            <v>0</v>
          </cell>
          <cell r="I24">
            <v>0.15</v>
          </cell>
          <cell r="J24">
            <v>0</v>
          </cell>
          <cell r="K24">
            <v>0.15</v>
          </cell>
          <cell r="L24">
            <v>0</v>
          </cell>
          <cell r="M24">
            <v>0</v>
          </cell>
          <cell r="N24">
            <v>0</v>
          </cell>
          <cell r="O24">
            <v>0</v>
          </cell>
          <cell r="P24">
            <v>2</v>
          </cell>
        </row>
        <row r="25">
          <cell r="B25" t="str">
            <v>5S</v>
          </cell>
          <cell r="C25">
            <v>2</v>
          </cell>
          <cell r="D25">
            <v>1.65</v>
          </cell>
          <cell r="E25">
            <v>1</v>
          </cell>
          <cell r="F25">
            <v>0</v>
          </cell>
          <cell r="G25">
            <v>0</v>
          </cell>
          <cell r="H25">
            <v>0</v>
          </cell>
          <cell r="I25">
            <v>0.15</v>
          </cell>
          <cell r="J25">
            <v>0</v>
          </cell>
          <cell r="K25">
            <v>0.15</v>
          </cell>
          <cell r="L25">
            <v>0</v>
          </cell>
          <cell r="M25">
            <v>0</v>
          </cell>
          <cell r="N25">
            <v>0</v>
          </cell>
          <cell r="O25">
            <v>0</v>
          </cell>
          <cell r="P25">
            <v>2</v>
          </cell>
        </row>
        <row r="26">
          <cell r="B26" t="str">
            <v>5S</v>
          </cell>
          <cell r="C26">
            <v>2.5</v>
          </cell>
          <cell r="D26">
            <v>2.11</v>
          </cell>
          <cell r="E26">
            <v>1</v>
          </cell>
          <cell r="F26">
            <v>0</v>
          </cell>
          <cell r="G26">
            <v>0</v>
          </cell>
          <cell r="H26">
            <v>0</v>
          </cell>
          <cell r="I26">
            <v>0.15</v>
          </cell>
          <cell r="J26">
            <v>0</v>
          </cell>
          <cell r="K26">
            <v>0.15</v>
          </cell>
          <cell r="L26">
            <v>0</v>
          </cell>
          <cell r="M26">
            <v>0</v>
          </cell>
          <cell r="N26">
            <v>0</v>
          </cell>
          <cell r="O26">
            <v>0</v>
          </cell>
          <cell r="P26">
            <v>2</v>
          </cell>
        </row>
        <row r="27">
          <cell r="B27" t="str">
            <v>5S</v>
          </cell>
          <cell r="C27">
            <v>3</v>
          </cell>
          <cell r="D27">
            <v>2.11</v>
          </cell>
          <cell r="E27">
            <v>1</v>
          </cell>
          <cell r="F27">
            <v>0</v>
          </cell>
          <cell r="G27">
            <v>0</v>
          </cell>
          <cell r="H27">
            <v>0</v>
          </cell>
          <cell r="I27">
            <v>0.3</v>
          </cell>
          <cell r="J27">
            <v>0</v>
          </cell>
          <cell r="K27">
            <v>0.3</v>
          </cell>
          <cell r="L27">
            <v>0</v>
          </cell>
          <cell r="M27">
            <v>0</v>
          </cell>
          <cell r="N27">
            <v>0</v>
          </cell>
          <cell r="O27">
            <v>0</v>
          </cell>
          <cell r="P27">
            <v>2</v>
          </cell>
        </row>
        <row r="28">
          <cell r="B28" t="str">
            <v>5S</v>
          </cell>
          <cell r="C28">
            <v>3.5</v>
          </cell>
          <cell r="D28">
            <v>2.11</v>
          </cell>
          <cell r="E28">
            <v>1</v>
          </cell>
          <cell r="F28">
            <v>0</v>
          </cell>
          <cell r="G28">
            <v>0</v>
          </cell>
          <cell r="H28">
            <v>0</v>
          </cell>
          <cell r="I28">
            <v>0.3</v>
          </cell>
          <cell r="J28">
            <v>0</v>
          </cell>
          <cell r="K28">
            <v>0.3</v>
          </cell>
          <cell r="L28">
            <v>0</v>
          </cell>
          <cell r="M28">
            <v>0</v>
          </cell>
          <cell r="N28">
            <v>0</v>
          </cell>
          <cell r="O28">
            <v>0</v>
          </cell>
          <cell r="P28">
            <v>3</v>
          </cell>
        </row>
        <row r="29">
          <cell r="B29" t="str">
            <v>5S</v>
          </cell>
          <cell r="C29">
            <v>4</v>
          </cell>
          <cell r="D29">
            <v>2.11</v>
          </cell>
          <cell r="E29">
            <v>1</v>
          </cell>
          <cell r="F29">
            <v>0</v>
          </cell>
          <cell r="G29">
            <v>0</v>
          </cell>
          <cell r="H29">
            <v>0</v>
          </cell>
          <cell r="I29">
            <v>0.3</v>
          </cell>
          <cell r="J29">
            <v>0</v>
          </cell>
          <cell r="K29">
            <v>0.3</v>
          </cell>
          <cell r="L29">
            <v>0</v>
          </cell>
          <cell r="M29">
            <v>0</v>
          </cell>
          <cell r="N29">
            <v>0</v>
          </cell>
          <cell r="O29">
            <v>0</v>
          </cell>
          <cell r="P29">
            <v>3</v>
          </cell>
        </row>
        <row r="30">
          <cell r="B30" t="str">
            <v>5S</v>
          </cell>
          <cell r="C30">
            <v>5</v>
          </cell>
          <cell r="D30">
            <v>2.77</v>
          </cell>
          <cell r="E30">
            <v>1</v>
          </cell>
          <cell r="F30">
            <v>0</v>
          </cell>
          <cell r="G30">
            <v>0</v>
          </cell>
          <cell r="H30">
            <v>0</v>
          </cell>
          <cell r="I30">
            <v>0.3</v>
          </cell>
          <cell r="J30">
            <v>0</v>
          </cell>
          <cell r="K30">
            <v>0.3</v>
          </cell>
          <cell r="L30">
            <v>0</v>
          </cell>
          <cell r="M30">
            <v>0</v>
          </cell>
          <cell r="N30">
            <v>0</v>
          </cell>
          <cell r="O30">
            <v>0</v>
          </cell>
          <cell r="P30">
            <v>4</v>
          </cell>
        </row>
        <row r="31">
          <cell r="A31" t="str">
            <v>5S</v>
          </cell>
          <cell r="B31" t="str">
            <v>5S</v>
          </cell>
          <cell r="C31">
            <v>6</v>
          </cell>
          <cell r="D31">
            <v>2.77</v>
          </cell>
          <cell r="E31">
            <v>1</v>
          </cell>
          <cell r="F31">
            <v>0</v>
          </cell>
          <cell r="G31">
            <v>0</v>
          </cell>
          <cell r="H31">
            <v>0</v>
          </cell>
          <cell r="I31">
            <v>0.45</v>
          </cell>
          <cell r="J31">
            <v>0</v>
          </cell>
          <cell r="K31">
            <v>0.45</v>
          </cell>
          <cell r="L31">
            <v>0</v>
          </cell>
          <cell r="M31">
            <v>0</v>
          </cell>
          <cell r="N31">
            <v>0</v>
          </cell>
          <cell r="O31">
            <v>0</v>
          </cell>
          <cell r="P31">
            <v>4</v>
          </cell>
        </row>
        <row r="32">
          <cell r="B32" t="str">
            <v>5S</v>
          </cell>
          <cell r="C32">
            <v>8</v>
          </cell>
          <cell r="D32">
            <v>2.77</v>
          </cell>
          <cell r="E32">
            <v>1</v>
          </cell>
          <cell r="F32">
            <v>0</v>
          </cell>
          <cell r="G32">
            <v>0</v>
          </cell>
          <cell r="H32">
            <v>0</v>
          </cell>
          <cell r="I32">
            <v>0.45</v>
          </cell>
          <cell r="J32">
            <v>0</v>
          </cell>
          <cell r="K32">
            <v>0.45</v>
          </cell>
          <cell r="L32">
            <v>0</v>
          </cell>
          <cell r="M32">
            <v>0</v>
          </cell>
          <cell r="N32">
            <v>0</v>
          </cell>
          <cell r="O32">
            <v>0</v>
          </cell>
          <cell r="P32">
            <v>4</v>
          </cell>
        </row>
        <row r="33">
          <cell r="B33" t="str">
            <v>5S</v>
          </cell>
          <cell r="C33">
            <v>10</v>
          </cell>
          <cell r="D33">
            <v>3.4</v>
          </cell>
          <cell r="E33">
            <v>1</v>
          </cell>
          <cell r="F33">
            <v>0</v>
          </cell>
          <cell r="G33">
            <v>0</v>
          </cell>
          <cell r="H33">
            <v>0</v>
          </cell>
          <cell r="I33">
            <v>0.9</v>
          </cell>
          <cell r="J33">
            <v>0</v>
          </cell>
          <cell r="K33">
            <v>0.9</v>
          </cell>
          <cell r="L33">
            <v>0</v>
          </cell>
          <cell r="M33">
            <v>0</v>
          </cell>
          <cell r="N33">
            <v>0</v>
          </cell>
          <cell r="O33">
            <v>0</v>
          </cell>
          <cell r="P33">
            <v>4</v>
          </cell>
        </row>
        <row r="34">
          <cell r="B34" t="str">
            <v>5S</v>
          </cell>
          <cell r="C34">
            <v>12</v>
          </cell>
          <cell r="D34">
            <v>3.96</v>
          </cell>
          <cell r="E34">
            <v>1</v>
          </cell>
          <cell r="F34">
            <v>0</v>
          </cell>
          <cell r="G34">
            <v>0</v>
          </cell>
          <cell r="H34">
            <v>0</v>
          </cell>
          <cell r="I34">
            <v>1.2</v>
          </cell>
          <cell r="J34">
            <v>0</v>
          </cell>
          <cell r="K34">
            <v>1.2</v>
          </cell>
          <cell r="L34">
            <v>0</v>
          </cell>
          <cell r="M34">
            <v>0</v>
          </cell>
          <cell r="N34">
            <v>0</v>
          </cell>
          <cell r="O34">
            <v>0</v>
          </cell>
          <cell r="P34">
            <v>6</v>
          </cell>
        </row>
        <row r="35">
          <cell r="B35" t="str">
            <v>5S</v>
          </cell>
          <cell r="C35">
            <v>14</v>
          </cell>
          <cell r="D35">
            <v>3.96</v>
          </cell>
          <cell r="E35">
            <v>1</v>
          </cell>
          <cell r="F35">
            <v>0</v>
          </cell>
          <cell r="G35">
            <v>0</v>
          </cell>
          <cell r="H35">
            <v>0</v>
          </cell>
          <cell r="I35">
            <v>1.34</v>
          </cell>
          <cell r="J35">
            <v>0</v>
          </cell>
          <cell r="K35">
            <v>1.34</v>
          </cell>
          <cell r="L35">
            <v>0</v>
          </cell>
          <cell r="M35">
            <v>0</v>
          </cell>
          <cell r="N35">
            <v>0</v>
          </cell>
          <cell r="O35">
            <v>0</v>
          </cell>
          <cell r="P35">
            <v>6</v>
          </cell>
        </row>
        <row r="36">
          <cell r="B36" t="str">
            <v>5S</v>
          </cell>
          <cell r="C36">
            <v>16</v>
          </cell>
          <cell r="D36">
            <v>4.1900000000000004</v>
          </cell>
          <cell r="E36">
            <v>1</v>
          </cell>
          <cell r="F36">
            <v>0</v>
          </cell>
          <cell r="G36">
            <v>0</v>
          </cell>
          <cell r="H36">
            <v>0</v>
          </cell>
          <cell r="I36">
            <v>1.65</v>
          </cell>
          <cell r="J36">
            <v>0</v>
          </cell>
          <cell r="K36">
            <v>1.65</v>
          </cell>
          <cell r="L36">
            <v>0</v>
          </cell>
          <cell r="M36">
            <v>0</v>
          </cell>
          <cell r="N36">
            <v>0</v>
          </cell>
          <cell r="O36">
            <v>0</v>
          </cell>
          <cell r="P36">
            <v>6</v>
          </cell>
        </row>
        <row r="37">
          <cell r="B37" t="str">
            <v>5S</v>
          </cell>
          <cell r="C37">
            <v>18</v>
          </cell>
          <cell r="D37">
            <v>4.1900000000000004</v>
          </cell>
          <cell r="E37">
            <v>1</v>
          </cell>
          <cell r="F37">
            <v>0</v>
          </cell>
          <cell r="G37">
            <v>0</v>
          </cell>
          <cell r="H37">
            <v>0</v>
          </cell>
          <cell r="I37">
            <v>1.8</v>
          </cell>
          <cell r="J37">
            <v>0</v>
          </cell>
          <cell r="K37">
            <v>1.8</v>
          </cell>
          <cell r="L37">
            <v>0</v>
          </cell>
          <cell r="M37">
            <v>0</v>
          </cell>
          <cell r="N37">
            <v>0</v>
          </cell>
          <cell r="O37">
            <v>0</v>
          </cell>
          <cell r="P37">
            <v>6</v>
          </cell>
        </row>
        <row r="38">
          <cell r="B38" t="str">
            <v>5S</v>
          </cell>
          <cell r="C38">
            <v>20</v>
          </cell>
          <cell r="D38">
            <v>4.78</v>
          </cell>
          <cell r="E38">
            <v>1</v>
          </cell>
          <cell r="F38">
            <v>0</v>
          </cell>
          <cell r="G38">
            <v>0</v>
          </cell>
          <cell r="H38">
            <v>0</v>
          </cell>
          <cell r="I38">
            <v>2.54</v>
          </cell>
          <cell r="J38">
            <v>0</v>
          </cell>
          <cell r="K38">
            <v>2.54</v>
          </cell>
          <cell r="L38">
            <v>0</v>
          </cell>
          <cell r="M38">
            <v>0</v>
          </cell>
          <cell r="N38">
            <v>0</v>
          </cell>
          <cell r="O38">
            <v>0</v>
          </cell>
          <cell r="P38">
            <v>7</v>
          </cell>
        </row>
        <row r="39">
          <cell r="B39" t="str">
            <v>5S</v>
          </cell>
          <cell r="C39">
            <v>22</v>
          </cell>
          <cell r="D39">
            <v>4.78</v>
          </cell>
          <cell r="E39">
            <v>1</v>
          </cell>
          <cell r="F39">
            <v>0</v>
          </cell>
          <cell r="G39">
            <v>0</v>
          </cell>
          <cell r="H39">
            <v>0</v>
          </cell>
          <cell r="I39">
            <v>2.69</v>
          </cell>
          <cell r="J39">
            <v>0</v>
          </cell>
          <cell r="K39">
            <v>2.69</v>
          </cell>
          <cell r="L39">
            <v>0</v>
          </cell>
          <cell r="M39">
            <v>0</v>
          </cell>
          <cell r="N39">
            <v>0</v>
          </cell>
          <cell r="O39">
            <v>0</v>
          </cell>
          <cell r="P39">
            <v>8</v>
          </cell>
        </row>
        <row r="40">
          <cell r="B40" t="str">
            <v>5S</v>
          </cell>
          <cell r="C40">
            <v>24</v>
          </cell>
          <cell r="D40">
            <v>5.54</v>
          </cell>
          <cell r="E40">
            <v>1</v>
          </cell>
          <cell r="F40">
            <v>0</v>
          </cell>
          <cell r="G40">
            <v>0</v>
          </cell>
          <cell r="H40">
            <v>0</v>
          </cell>
          <cell r="I40">
            <v>2.4300000000000002</v>
          </cell>
          <cell r="J40">
            <v>1.47</v>
          </cell>
          <cell r="K40">
            <v>3.9000000000000004</v>
          </cell>
          <cell r="L40">
            <v>0</v>
          </cell>
          <cell r="M40">
            <v>0</v>
          </cell>
          <cell r="N40">
            <v>0</v>
          </cell>
          <cell r="O40">
            <v>0</v>
          </cell>
          <cell r="P40">
            <v>8</v>
          </cell>
        </row>
        <row r="41">
          <cell r="B41" t="str">
            <v>5S</v>
          </cell>
          <cell r="C41">
            <v>30</v>
          </cell>
          <cell r="D41">
            <v>6.35</v>
          </cell>
          <cell r="E41">
            <v>1</v>
          </cell>
          <cell r="F41">
            <v>0</v>
          </cell>
          <cell r="G41">
            <v>0</v>
          </cell>
          <cell r="H41">
            <v>0</v>
          </cell>
          <cell r="I41">
            <v>3.04</v>
          </cell>
          <cell r="J41">
            <v>3.11</v>
          </cell>
          <cell r="K41">
            <v>6.15</v>
          </cell>
          <cell r="L41">
            <v>0</v>
          </cell>
          <cell r="M41">
            <v>0</v>
          </cell>
          <cell r="N41">
            <v>0</v>
          </cell>
          <cell r="O41">
            <v>0</v>
          </cell>
          <cell r="P41">
            <v>10</v>
          </cell>
        </row>
        <row r="42">
          <cell r="B42">
            <v>10</v>
          </cell>
          <cell r="C42">
            <v>14</v>
          </cell>
          <cell r="D42">
            <v>6.35</v>
          </cell>
          <cell r="E42">
            <v>1</v>
          </cell>
          <cell r="F42">
            <v>0</v>
          </cell>
          <cell r="G42">
            <v>0</v>
          </cell>
          <cell r="H42">
            <v>0</v>
          </cell>
          <cell r="I42">
            <v>1.42</v>
          </cell>
          <cell r="J42">
            <v>1.27</v>
          </cell>
          <cell r="K42">
            <v>2.69</v>
          </cell>
          <cell r="L42">
            <v>0</v>
          </cell>
          <cell r="M42">
            <v>0</v>
          </cell>
          <cell r="N42">
            <v>0</v>
          </cell>
          <cell r="O42">
            <v>0</v>
          </cell>
          <cell r="P42">
            <v>6</v>
          </cell>
        </row>
        <row r="43">
          <cell r="B43">
            <v>10</v>
          </cell>
          <cell r="C43">
            <v>16</v>
          </cell>
          <cell r="D43">
            <v>6.35</v>
          </cell>
          <cell r="E43">
            <v>1</v>
          </cell>
          <cell r="F43">
            <v>0</v>
          </cell>
          <cell r="G43">
            <v>0</v>
          </cell>
          <cell r="H43">
            <v>0</v>
          </cell>
          <cell r="I43">
            <v>1.62</v>
          </cell>
          <cell r="J43">
            <v>1.38</v>
          </cell>
          <cell r="K43">
            <v>3</v>
          </cell>
          <cell r="L43">
            <v>0</v>
          </cell>
          <cell r="M43">
            <v>0</v>
          </cell>
          <cell r="N43">
            <v>0</v>
          </cell>
          <cell r="O43">
            <v>0</v>
          </cell>
          <cell r="P43">
            <v>6</v>
          </cell>
        </row>
        <row r="44">
          <cell r="B44">
            <v>10</v>
          </cell>
          <cell r="C44">
            <v>18</v>
          </cell>
          <cell r="D44">
            <v>6.35</v>
          </cell>
          <cell r="E44">
            <v>1</v>
          </cell>
          <cell r="F44">
            <v>0</v>
          </cell>
          <cell r="G44">
            <v>0</v>
          </cell>
          <cell r="H44">
            <v>0</v>
          </cell>
          <cell r="I44">
            <v>1.82</v>
          </cell>
          <cell r="J44">
            <v>1.48</v>
          </cell>
          <cell r="K44">
            <v>3.3</v>
          </cell>
          <cell r="L44">
            <v>0</v>
          </cell>
          <cell r="M44">
            <v>0</v>
          </cell>
          <cell r="N44">
            <v>0</v>
          </cell>
          <cell r="O44">
            <v>0</v>
          </cell>
          <cell r="P44">
            <v>6</v>
          </cell>
        </row>
        <row r="45">
          <cell r="B45">
            <v>10</v>
          </cell>
          <cell r="C45">
            <v>20</v>
          </cell>
          <cell r="D45">
            <v>6.35</v>
          </cell>
          <cell r="E45">
            <v>1</v>
          </cell>
          <cell r="F45">
            <v>0</v>
          </cell>
          <cell r="G45">
            <v>0</v>
          </cell>
          <cell r="H45">
            <v>0</v>
          </cell>
          <cell r="I45">
            <v>2.0299999999999998</v>
          </cell>
          <cell r="J45">
            <v>1.72</v>
          </cell>
          <cell r="K45">
            <v>3.75</v>
          </cell>
          <cell r="L45">
            <v>0</v>
          </cell>
          <cell r="M45">
            <v>0</v>
          </cell>
          <cell r="N45">
            <v>0</v>
          </cell>
          <cell r="O45">
            <v>0</v>
          </cell>
          <cell r="P45">
            <v>7</v>
          </cell>
        </row>
        <row r="46">
          <cell r="B46">
            <v>10</v>
          </cell>
          <cell r="C46">
            <v>22</v>
          </cell>
          <cell r="D46">
            <v>6.35</v>
          </cell>
          <cell r="E46">
            <v>1</v>
          </cell>
          <cell r="F46">
            <v>0</v>
          </cell>
          <cell r="G46">
            <v>0</v>
          </cell>
          <cell r="H46">
            <v>0</v>
          </cell>
          <cell r="I46">
            <v>2.23</v>
          </cell>
          <cell r="J46">
            <v>2.27</v>
          </cell>
          <cell r="K46">
            <v>4.5</v>
          </cell>
          <cell r="L46">
            <v>0</v>
          </cell>
          <cell r="M46">
            <v>0</v>
          </cell>
          <cell r="N46">
            <v>0</v>
          </cell>
          <cell r="O46">
            <v>0</v>
          </cell>
          <cell r="P46">
            <v>8</v>
          </cell>
        </row>
        <row r="47">
          <cell r="B47">
            <v>10</v>
          </cell>
          <cell r="C47">
            <v>24</v>
          </cell>
          <cell r="D47">
            <v>6.35</v>
          </cell>
          <cell r="E47">
            <v>1</v>
          </cell>
          <cell r="F47">
            <v>0</v>
          </cell>
          <cell r="G47">
            <v>0</v>
          </cell>
          <cell r="H47">
            <v>0</v>
          </cell>
          <cell r="I47">
            <v>2.4300000000000002</v>
          </cell>
          <cell r="J47">
            <v>2.0699999999999998</v>
          </cell>
          <cell r="K47">
            <v>4.5</v>
          </cell>
          <cell r="L47">
            <v>0</v>
          </cell>
          <cell r="M47">
            <v>0</v>
          </cell>
          <cell r="N47">
            <v>0</v>
          </cell>
          <cell r="O47">
            <v>0</v>
          </cell>
          <cell r="P47">
            <v>8</v>
          </cell>
        </row>
        <row r="48">
          <cell r="B48">
            <v>10</v>
          </cell>
          <cell r="C48">
            <v>26</v>
          </cell>
          <cell r="D48">
            <v>7.92</v>
          </cell>
          <cell r="E48">
            <v>1</v>
          </cell>
          <cell r="F48">
            <v>0</v>
          </cell>
          <cell r="G48">
            <v>0</v>
          </cell>
          <cell r="H48">
            <v>0</v>
          </cell>
          <cell r="I48">
            <v>2.64</v>
          </cell>
          <cell r="J48">
            <v>4.8600000000000003</v>
          </cell>
          <cell r="K48">
            <v>7.5</v>
          </cell>
          <cell r="L48">
            <v>0</v>
          </cell>
          <cell r="M48">
            <v>0</v>
          </cell>
          <cell r="N48">
            <v>0</v>
          </cell>
          <cell r="O48">
            <v>0</v>
          </cell>
          <cell r="P48">
            <v>9</v>
          </cell>
        </row>
        <row r="49">
          <cell r="B49">
            <v>10</v>
          </cell>
          <cell r="C49">
            <v>28</v>
          </cell>
          <cell r="D49">
            <v>7.92</v>
          </cell>
          <cell r="E49">
            <v>1</v>
          </cell>
          <cell r="F49">
            <v>0</v>
          </cell>
          <cell r="G49">
            <v>0</v>
          </cell>
          <cell r="H49">
            <v>0</v>
          </cell>
          <cell r="I49">
            <v>2.84</v>
          </cell>
          <cell r="J49">
            <v>5.26</v>
          </cell>
          <cell r="K49">
            <v>8.1</v>
          </cell>
          <cell r="L49">
            <v>0</v>
          </cell>
          <cell r="M49">
            <v>0</v>
          </cell>
          <cell r="N49">
            <v>0</v>
          </cell>
          <cell r="O49">
            <v>0</v>
          </cell>
          <cell r="P49">
            <v>9</v>
          </cell>
        </row>
        <row r="50">
          <cell r="B50">
            <v>10</v>
          </cell>
          <cell r="C50">
            <v>30</v>
          </cell>
          <cell r="D50">
            <v>7.92</v>
          </cell>
          <cell r="E50">
            <v>1</v>
          </cell>
          <cell r="F50">
            <v>0</v>
          </cell>
          <cell r="G50">
            <v>0</v>
          </cell>
          <cell r="H50">
            <v>0</v>
          </cell>
          <cell r="I50">
            <v>3.04</v>
          </cell>
          <cell r="J50">
            <v>5.66</v>
          </cell>
          <cell r="K50">
            <v>8.6999999999999993</v>
          </cell>
          <cell r="L50">
            <v>0</v>
          </cell>
          <cell r="M50">
            <v>0</v>
          </cell>
          <cell r="N50">
            <v>0</v>
          </cell>
          <cell r="O50">
            <v>0</v>
          </cell>
          <cell r="P50">
            <v>10</v>
          </cell>
        </row>
        <row r="51">
          <cell r="B51">
            <v>10</v>
          </cell>
          <cell r="C51">
            <v>32</v>
          </cell>
          <cell r="D51">
            <v>7.92</v>
          </cell>
          <cell r="E51">
            <v>1</v>
          </cell>
          <cell r="F51">
            <v>0</v>
          </cell>
          <cell r="G51">
            <v>0</v>
          </cell>
          <cell r="H51">
            <v>0</v>
          </cell>
          <cell r="I51">
            <v>3.24</v>
          </cell>
          <cell r="J51">
            <v>6.06</v>
          </cell>
          <cell r="K51">
            <v>9.3000000000000007</v>
          </cell>
          <cell r="L51">
            <v>0</v>
          </cell>
          <cell r="M51">
            <v>0</v>
          </cell>
          <cell r="N51">
            <v>0</v>
          </cell>
          <cell r="O51">
            <v>0</v>
          </cell>
          <cell r="P51">
            <v>11</v>
          </cell>
        </row>
        <row r="52">
          <cell r="B52">
            <v>10</v>
          </cell>
          <cell r="C52">
            <v>34</v>
          </cell>
          <cell r="D52">
            <v>7.92</v>
          </cell>
          <cell r="E52">
            <v>1</v>
          </cell>
          <cell r="F52">
            <v>0</v>
          </cell>
          <cell r="G52">
            <v>0</v>
          </cell>
          <cell r="H52">
            <v>0</v>
          </cell>
          <cell r="I52">
            <v>3.45</v>
          </cell>
          <cell r="J52">
            <v>6.44</v>
          </cell>
          <cell r="K52">
            <v>9.89</v>
          </cell>
          <cell r="L52">
            <v>0</v>
          </cell>
          <cell r="M52">
            <v>0</v>
          </cell>
          <cell r="N52">
            <v>0</v>
          </cell>
          <cell r="O52">
            <v>0</v>
          </cell>
          <cell r="P52">
            <v>12</v>
          </cell>
          <cell r="Q52">
            <v>0</v>
          </cell>
          <cell r="R52" t="str">
            <v/>
          </cell>
        </row>
        <row r="53">
          <cell r="B53">
            <v>10</v>
          </cell>
          <cell r="C53">
            <v>36</v>
          </cell>
          <cell r="D53">
            <v>7.92</v>
          </cell>
          <cell r="E53">
            <v>1</v>
          </cell>
          <cell r="F53">
            <v>0</v>
          </cell>
          <cell r="G53">
            <v>0</v>
          </cell>
          <cell r="H53">
            <v>0</v>
          </cell>
          <cell r="I53">
            <v>3.65</v>
          </cell>
          <cell r="J53">
            <v>6.84</v>
          </cell>
          <cell r="K53">
            <v>10.49</v>
          </cell>
          <cell r="L53">
            <v>0</v>
          </cell>
          <cell r="M53">
            <v>0</v>
          </cell>
          <cell r="N53">
            <v>0</v>
          </cell>
          <cell r="O53">
            <v>0</v>
          </cell>
          <cell r="P53">
            <v>12</v>
          </cell>
        </row>
        <row r="54">
          <cell r="B54" t="str">
            <v>10S</v>
          </cell>
          <cell r="C54">
            <v>0.125</v>
          </cell>
          <cell r="D54">
            <v>1.24</v>
          </cell>
          <cell r="E54">
            <v>1</v>
          </cell>
          <cell r="F54">
            <v>0</v>
          </cell>
          <cell r="G54">
            <v>0</v>
          </cell>
          <cell r="H54">
            <v>0</v>
          </cell>
          <cell r="I54">
            <v>7.0000000000000007E-2</v>
          </cell>
          <cell r="J54">
            <v>0</v>
          </cell>
          <cell r="K54">
            <v>7.0000000000000007E-2</v>
          </cell>
          <cell r="L54">
            <v>0</v>
          </cell>
          <cell r="M54">
            <v>0</v>
          </cell>
          <cell r="N54">
            <v>0</v>
          </cell>
          <cell r="O54">
            <v>0</v>
          </cell>
          <cell r="P54">
            <v>2</v>
          </cell>
        </row>
        <row r="55">
          <cell r="B55" t="str">
            <v>10S</v>
          </cell>
          <cell r="C55">
            <v>0.125</v>
          </cell>
          <cell r="D55">
            <v>1.24</v>
          </cell>
          <cell r="E55">
            <v>1</v>
          </cell>
          <cell r="F55">
            <v>0</v>
          </cell>
          <cell r="G55">
            <v>0</v>
          </cell>
          <cell r="H55">
            <v>0</v>
          </cell>
          <cell r="I55">
            <v>7.0000000000000007E-2</v>
          </cell>
          <cell r="J55">
            <v>0</v>
          </cell>
          <cell r="K55">
            <v>7.0000000000000007E-2</v>
          </cell>
          <cell r="L55">
            <v>0</v>
          </cell>
          <cell r="M55">
            <v>0</v>
          </cell>
          <cell r="N55">
            <v>0</v>
          </cell>
          <cell r="O55">
            <v>0</v>
          </cell>
          <cell r="P55">
            <v>2</v>
          </cell>
          <cell r="Q55" t="str">
            <v xml:space="preserve">S_x0001_N_x0002_1a_x0000__x0017_T«n nÒn b»ng c¸t ®Çm kü_x0002_m3_x0000_%X©y mãng ®¸ </v>
          </cell>
        </row>
        <row r="56">
          <cell r="B56" t="str">
            <v>10S</v>
          </cell>
          <cell r="C56">
            <v>0.125</v>
          </cell>
          <cell r="D56">
            <v>1.24</v>
          </cell>
          <cell r="E56">
            <v>1</v>
          </cell>
          <cell r="F56">
            <v>0</v>
          </cell>
          <cell r="G56">
            <v>0</v>
          </cell>
          <cell r="H56">
            <v>0</v>
          </cell>
          <cell r="I56">
            <v>7.0000000000000007E-2</v>
          </cell>
          <cell r="J56">
            <v>0</v>
          </cell>
          <cell r="K56">
            <v>7.0000000000000007E-2</v>
          </cell>
          <cell r="L56">
            <v>0</v>
          </cell>
          <cell r="M56">
            <v>0</v>
          </cell>
          <cell r="N56">
            <v>0</v>
          </cell>
          <cell r="O56">
            <v>0</v>
          </cell>
          <cell r="P56">
            <v>2</v>
          </cell>
        </row>
        <row r="57">
          <cell r="B57" t="str">
            <v>10S</v>
          </cell>
          <cell r="C57">
            <v>0.25</v>
          </cell>
          <cell r="D57">
            <v>1.65</v>
          </cell>
          <cell r="E57">
            <v>1</v>
          </cell>
          <cell r="F57">
            <v>0</v>
          </cell>
          <cell r="G57">
            <v>0</v>
          </cell>
          <cell r="H57">
            <v>0</v>
          </cell>
          <cell r="I57">
            <v>7.0000000000000007E-2</v>
          </cell>
          <cell r="J57">
            <v>0</v>
          </cell>
          <cell r="K57">
            <v>7.0000000000000007E-2</v>
          </cell>
          <cell r="L57">
            <v>0</v>
          </cell>
          <cell r="M57">
            <v>0</v>
          </cell>
          <cell r="N57">
            <v>0</v>
          </cell>
          <cell r="O57">
            <v>0</v>
          </cell>
          <cell r="P57">
            <v>2</v>
          </cell>
        </row>
        <row r="58">
          <cell r="B58" t="str">
            <v>10S</v>
          </cell>
          <cell r="C58">
            <v>0.25</v>
          </cell>
          <cell r="D58">
            <v>1.65</v>
          </cell>
          <cell r="E58">
            <v>1</v>
          </cell>
          <cell r="F58">
            <v>0</v>
          </cell>
          <cell r="G58">
            <v>0</v>
          </cell>
          <cell r="H58">
            <v>0</v>
          </cell>
          <cell r="I58">
            <v>7.0000000000000007E-2</v>
          </cell>
          <cell r="J58">
            <v>0</v>
          </cell>
          <cell r="K58">
            <v>7.0000000000000007E-2</v>
          </cell>
          <cell r="L58">
            <v>0</v>
          </cell>
          <cell r="M58">
            <v>0</v>
          </cell>
          <cell r="N58">
            <v>0</v>
          </cell>
          <cell r="O58">
            <v>0</v>
          </cell>
          <cell r="P58">
            <v>2</v>
          </cell>
        </row>
        <row r="59">
          <cell r="B59" t="str">
            <v>10S</v>
          </cell>
          <cell r="C59">
            <v>0.25</v>
          </cell>
          <cell r="D59">
            <v>1.65</v>
          </cell>
          <cell r="E59">
            <v>1</v>
          </cell>
          <cell r="F59">
            <v>0</v>
          </cell>
          <cell r="G59">
            <v>0</v>
          </cell>
          <cell r="H59">
            <v>0</v>
          </cell>
          <cell r="I59">
            <v>7.0000000000000007E-2</v>
          </cell>
          <cell r="J59">
            <v>0</v>
          </cell>
          <cell r="K59">
            <v>7.0000000000000007E-2</v>
          </cell>
          <cell r="L59">
            <v>0</v>
          </cell>
          <cell r="M59">
            <v>0</v>
          </cell>
          <cell r="N59">
            <v>0</v>
          </cell>
          <cell r="O59">
            <v>0</v>
          </cell>
          <cell r="P59">
            <v>2</v>
          </cell>
        </row>
        <row r="60">
          <cell r="B60" t="str">
            <v>10S</v>
          </cell>
          <cell r="C60">
            <v>0.375</v>
          </cell>
          <cell r="D60">
            <v>1.65</v>
          </cell>
          <cell r="E60">
            <v>1</v>
          </cell>
          <cell r="F60">
            <v>0</v>
          </cell>
          <cell r="G60">
            <v>0</v>
          </cell>
          <cell r="H60">
            <v>0</v>
          </cell>
          <cell r="I60">
            <v>7.0000000000000007E-2</v>
          </cell>
          <cell r="J60">
            <v>0</v>
          </cell>
          <cell r="K60">
            <v>7.0000000000000007E-2</v>
          </cell>
          <cell r="L60">
            <v>0</v>
          </cell>
          <cell r="M60">
            <v>0</v>
          </cell>
          <cell r="N60">
            <v>0</v>
          </cell>
          <cell r="O60">
            <v>0</v>
          </cell>
          <cell r="P60">
            <v>2</v>
          </cell>
        </row>
        <row r="61">
          <cell r="B61" t="str">
            <v>10S</v>
          </cell>
          <cell r="C61">
            <v>0.375</v>
          </cell>
          <cell r="D61">
            <v>1.65</v>
          </cell>
          <cell r="E61">
            <v>1</v>
          </cell>
          <cell r="F61">
            <v>0</v>
          </cell>
          <cell r="G61">
            <v>0</v>
          </cell>
          <cell r="H61">
            <v>0</v>
          </cell>
          <cell r="I61">
            <v>7.0000000000000007E-2</v>
          </cell>
          <cell r="J61">
            <v>0</v>
          </cell>
          <cell r="K61">
            <v>7.0000000000000007E-2</v>
          </cell>
          <cell r="L61">
            <v>0</v>
          </cell>
          <cell r="M61">
            <v>0</v>
          </cell>
          <cell r="N61">
            <v>0</v>
          </cell>
          <cell r="O61">
            <v>0</v>
          </cell>
          <cell r="P61">
            <v>2</v>
          </cell>
        </row>
        <row r="62">
          <cell r="B62" t="str">
            <v>10S</v>
          </cell>
          <cell r="C62">
            <v>0.375</v>
          </cell>
          <cell r="D62">
            <v>1.65</v>
          </cell>
          <cell r="E62">
            <v>1</v>
          </cell>
          <cell r="F62">
            <v>0</v>
          </cell>
          <cell r="G62">
            <v>0</v>
          </cell>
          <cell r="H62">
            <v>0</v>
          </cell>
          <cell r="I62">
            <v>7.0000000000000007E-2</v>
          </cell>
          <cell r="J62">
            <v>0</v>
          </cell>
          <cell r="K62">
            <v>7.0000000000000007E-2</v>
          </cell>
          <cell r="L62">
            <v>0</v>
          </cell>
          <cell r="M62">
            <v>0</v>
          </cell>
          <cell r="N62">
            <v>0</v>
          </cell>
          <cell r="O62">
            <v>0</v>
          </cell>
          <cell r="P62">
            <v>2</v>
          </cell>
        </row>
        <row r="63">
          <cell r="B63" t="str">
            <v>10S</v>
          </cell>
          <cell r="C63">
            <v>0.5</v>
          </cell>
          <cell r="D63">
            <v>2.11</v>
          </cell>
          <cell r="E63">
            <v>1</v>
          </cell>
          <cell r="F63">
            <v>0</v>
          </cell>
          <cell r="G63">
            <v>0</v>
          </cell>
          <cell r="H63">
            <v>0</v>
          </cell>
          <cell r="I63">
            <v>7.0000000000000007E-2</v>
          </cell>
          <cell r="J63">
            <v>0</v>
          </cell>
          <cell r="K63">
            <v>7.0000000000000007E-2</v>
          </cell>
          <cell r="L63">
            <v>0</v>
          </cell>
          <cell r="M63">
            <v>0</v>
          </cell>
          <cell r="N63">
            <v>0</v>
          </cell>
          <cell r="O63">
            <v>0</v>
          </cell>
          <cell r="P63">
            <v>2</v>
          </cell>
        </row>
        <row r="64">
          <cell r="B64" t="str">
            <v>10S</v>
          </cell>
          <cell r="C64">
            <v>0.5</v>
          </cell>
          <cell r="D64">
            <v>2.11</v>
          </cell>
          <cell r="E64">
            <v>1</v>
          </cell>
          <cell r="F64">
            <v>0</v>
          </cell>
          <cell r="G64">
            <v>0</v>
          </cell>
          <cell r="H64">
            <v>0</v>
          </cell>
          <cell r="I64">
            <v>7.0000000000000007E-2</v>
          </cell>
          <cell r="J64">
            <v>0</v>
          </cell>
          <cell r="K64">
            <v>7.0000000000000007E-2</v>
          </cell>
          <cell r="L64">
            <v>0</v>
          </cell>
          <cell r="M64">
            <v>0</v>
          </cell>
          <cell r="N64">
            <v>0</v>
          </cell>
          <cell r="O64">
            <v>0</v>
          </cell>
          <cell r="P64">
            <v>2</v>
          </cell>
        </row>
        <row r="65">
          <cell r="B65" t="str">
            <v>10S</v>
          </cell>
          <cell r="C65">
            <v>0.5</v>
          </cell>
          <cell r="D65">
            <v>2.11</v>
          </cell>
          <cell r="E65">
            <v>1</v>
          </cell>
          <cell r="F65">
            <v>0</v>
          </cell>
          <cell r="G65">
            <v>0</v>
          </cell>
          <cell r="H65">
            <v>0</v>
          </cell>
          <cell r="I65">
            <v>7.0000000000000007E-2</v>
          </cell>
          <cell r="J65">
            <v>0</v>
          </cell>
          <cell r="K65">
            <v>7.0000000000000007E-2</v>
          </cell>
          <cell r="L65">
            <v>0</v>
          </cell>
          <cell r="M65">
            <v>0</v>
          </cell>
          <cell r="N65">
            <v>0</v>
          </cell>
          <cell r="O65">
            <v>0</v>
          </cell>
          <cell r="P65">
            <v>2</v>
          </cell>
        </row>
        <row r="66">
          <cell r="B66" t="str">
            <v>10S</v>
          </cell>
          <cell r="C66">
            <v>0.75</v>
          </cell>
          <cell r="D66">
            <v>2.11</v>
          </cell>
          <cell r="E66">
            <v>1</v>
          </cell>
          <cell r="F66">
            <v>0</v>
          </cell>
          <cell r="G66">
            <v>0</v>
          </cell>
          <cell r="H66">
            <v>0</v>
          </cell>
          <cell r="I66">
            <v>7.0000000000000007E-2</v>
          </cell>
          <cell r="J66">
            <v>0</v>
          </cell>
          <cell r="K66">
            <v>7.0000000000000007E-2</v>
          </cell>
          <cell r="L66">
            <v>0</v>
          </cell>
          <cell r="M66">
            <v>0</v>
          </cell>
          <cell r="N66">
            <v>0</v>
          </cell>
          <cell r="O66">
            <v>0</v>
          </cell>
          <cell r="P66">
            <v>2</v>
          </cell>
        </row>
        <row r="67">
          <cell r="B67" t="str">
            <v>10S</v>
          </cell>
          <cell r="C67">
            <v>0.75</v>
          </cell>
          <cell r="D67">
            <v>2.11</v>
          </cell>
          <cell r="E67">
            <v>1</v>
          </cell>
          <cell r="F67">
            <v>0</v>
          </cell>
          <cell r="G67">
            <v>0</v>
          </cell>
          <cell r="H67">
            <v>0</v>
          </cell>
          <cell r="I67">
            <v>7.0000000000000007E-2</v>
          </cell>
          <cell r="J67">
            <v>0</v>
          </cell>
          <cell r="K67">
            <v>7.0000000000000007E-2</v>
          </cell>
          <cell r="L67">
            <v>0</v>
          </cell>
          <cell r="M67">
            <v>0</v>
          </cell>
          <cell r="N67">
            <v>0</v>
          </cell>
          <cell r="O67">
            <v>0</v>
          </cell>
          <cell r="P67">
            <v>2</v>
          </cell>
        </row>
        <row r="68">
          <cell r="B68" t="str">
            <v>10S</v>
          </cell>
          <cell r="C68">
            <v>0.75</v>
          </cell>
          <cell r="D68">
            <v>2.11</v>
          </cell>
          <cell r="E68">
            <v>1</v>
          </cell>
          <cell r="F68">
            <v>0</v>
          </cell>
          <cell r="G68">
            <v>0</v>
          </cell>
          <cell r="H68">
            <v>0</v>
          </cell>
          <cell r="I68">
            <v>7.0000000000000007E-2</v>
          </cell>
          <cell r="J68">
            <v>0</v>
          </cell>
          <cell r="K68">
            <v>7.0000000000000007E-2</v>
          </cell>
          <cell r="L68">
            <v>0</v>
          </cell>
          <cell r="M68">
            <v>0</v>
          </cell>
          <cell r="N68">
            <v>0</v>
          </cell>
          <cell r="O68">
            <v>0</v>
          </cell>
          <cell r="P68">
            <v>2</v>
          </cell>
        </row>
        <row r="69">
          <cell r="B69" t="str">
            <v>10S</v>
          </cell>
          <cell r="C69">
            <v>1</v>
          </cell>
          <cell r="D69">
            <v>2.77</v>
          </cell>
          <cell r="E69">
            <v>1</v>
          </cell>
          <cell r="F69">
            <v>0</v>
          </cell>
          <cell r="G69">
            <v>0</v>
          </cell>
          <cell r="H69">
            <v>0</v>
          </cell>
          <cell r="I69">
            <v>0.12</v>
          </cell>
          <cell r="J69">
            <v>0</v>
          </cell>
          <cell r="K69">
            <v>0.12</v>
          </cell>
          <cell r="L69">
            <v>0</v>
          </cell>
          <cell r="M69">
            <v>0</v>
          </cell>
          <cell r="N69">
            <v>0</v>
          </cell>
          <cell r="O69">
            <v>0</v>
          </cell>
          <cell r="P69">
            <v>2</v>
          </cell>
        </row>
        <row r="70">
          <cell r="B70" t="str">
            <v>10S</v>
          </cell>
          <cell r="C70">
            <v>1</v>
          </cell>
          <cell r="D70">
            <v>2.77</v>
          </cell>
          <cell r="E70">
            <v>1</v>
          </cell>
          <cell r="F70">
            <v>0</v>
          </cell>
          <cell r="G70">
            <v>0</v>
          </cell>
          <cell r="H70">
            <v>0</v>
          </cell>
          <cell r="I70">
            <v>0.12</v>
          </cell>
          <cell r="J70">
            <v>0</v>
          </cell>
          <cell r="K70">
            <v>0.12</v>
          </cell>
          <cell r="L70">
            <v>0</v>
          </cell>
          <cell r="M70">
            <v>0</v>
          </cell>
          <cell r="N70">
            <v>0</v>
          </cell>
          <cell r="O70">
            <v>0</v>
          </cell>
          <cell r="P70">
            <v>2</v>
          </cell>
        </row>
        <row r="71">
          <cell r="B71" t="str">
            <v>10S</v>
          </cell>
          <cell r="C71">
            <v>1</v>
          </cell>
          <cell r="D71">
            <v>2.77</v>
          </cell>
          <cell r="E71">
            <v>1</v>
          </cell>
          <cell r="F71">
            <v>0</v>
          </cell>
          <cell r="G71">
            <v>0</v>
          </cell>
          <cell r="H71">
            <v>0</v>
          </cell>
          <cell r="I71">
            <v>0.12</v>
          </cell>
          <cell r="J71">
            <v>0</v>
          </cell>
          <cell r="K71">
            <v>0.12</v>
          </cell>
          <cell r="L71">
            <v>0</v>
          </cell>
          <cell r="M71">
            <v>0</v>
          </cell>
          <cell r="N71">
            <v>0</v>
          </cell>
          <cell r="O71">
            <v>0</v>
          </cell>
          <cell r="P71">
            <v>2</v>
          </cell>
        </row>
        <row r="72">
          <cell r="B72" t="str">
            <v>10S</v>
          </cell>
          <cell r="C72">
            <v>1.25</v>
          </cell>
          <cell r="D72">
            <v>2.77</v>
          </cell>
          <cell r="E72">
            <v>1</v>
          </cell>
          <cell r="F72">
            <v>0</v>
          </cell>
          <cell r="G72">
            <v>0</v>
          </cell>
          <cell r="H72">
            <v>0</v>
          </cell>
          <cell r="I72">
            <v>0.15</v>
          </cell>
          <cell r="J72">
            <v>0</v>
          </cell>
          <cell r="K72">
            <v>0.15</v>
          </cell>
          <cell r="L72">
            <v>0</v>
          </cell>
          <cell r="M72">
            <v>0</v>
          </cell>
          <cell r="N72">
            <v>0</v>
          </cell>
          <cell r="O72">
            <v>0</v>
          </cell>
          <cell r="P72">
            <v>2</v>
          </cell>
        </row>
        <row r="73">
          <cell r="B73" t="str">
            <v>10S</v>
          </cell>
          <cell r="C73">
            <v>1.25</v>
          </cell>
          <cell r="D73">
            <v>2.77</v>
          </cell>
          <cell r="E73">
            <v>1</v>
          </cell>
          <cell r="F73">
            <v>0</v>
          </cell>
          <cell r="G73">
            <v>0</v>
          </cell>
          <cell r="H73">
            <v>0</v>
          </cell>
          <cell r="I73">
            <v>0.15</v>
          </cell>
          <cell r="J73">
            <v>0</v>
          </cell>
          <cell r="K73">
            <v>0.15</v>
          </cell>
          <cell r="L73">
            <v>0</v>
          </cell>
          <cell r="M73">
            <v>0</v>
          </cell>
          <cell r="N73">
            <v>0</v>
          </cell>
          <cell r="O73">
            <v>0</v>
          </cell>
          <cell r="P73">
            <v>2</v>
          </cell>
          <cell r="Q73">
            <v>0</v>
          </cell>
          <cell r="R73">
            <v>0</v>
          </cell>
        </row>
        <row r="74">
          <cell r="B74" t="str">
            <v>10S</v>
          </cell>
          <cell r="C74">
            <v>1.25</v>
          </cell>
          <cell r="D74">
            <v>2.77</v>
          </cell>
          <cell r="E74">
            <v>1</v>
          </cell>
          <cell r="F74">
            <v>0</v>
          </cell>
          <cell r="G74">
            <v>0</v>
          </cell>
          <cell r="H74">
            <v>0</v>
          </cell>
          <cell r="I74">
            <v>0.15</v>
          </cell>
          <cell r="J74">
            <v>0</v>
          </cell>
          <cell r="K74">
            <v>0.15</v>
          </cell>
          <cell r="L74">
            <v>0</v>
          </cell>
          <cell r="M74">
            <v>0</v>
          </cell>
          <cell r="N74">
            <v>0</v>
          </cell>
          <cell r="O74">
            <v>0</v>
          </cell>
          <cell r="P74">
            <v>2</v>
          </cell>
        </row>
        <row r="75">
          <cell r="B75" t="str">
            <v>10S</v>
          </cell>
          <cell r="C75">
            <v>1.5</v>
          </cell>
          <cell r="D75">
            <v>2.77</v>
          </cell>
          <cell r="E75">
            <v>1</v>
          </cell>
          <cell r="F75">
            <v>0</v>
          </cell>
          <cell r="G75">
            <v>0</v>
          </cell>
          <cell r="H75">
            <v>0</v>
          </cell>
          <cell r="I75">
            <v>0.15</v>
          </cell>
          <cell r="J75">
            <v>0</v>
          </cell>
          <cell r="K75">
            <v>0.15</v>
          </cell>
          <cell r="L75">
            <v>0</v>
          </cell>
          <cell r="M75">
            <v>0</v>
          </cell>
          <cell r="N75">
            <v>0</v>
          </cell>
          <cell r="O75">
            <v>0</v>
          </cell>
          <cell r="P75">
            <v>2</v>
          </cell>
        </row>
        <row r="76">
          <cell r="B76" t="str">
            <v>10S</v>
          </cell>
          <cell r="C76">
            <v>1.5</v>
          </cell>
          <cell r="D76">
            <v>2.77</v>
          </cell>
          <cell r="E76">
            <v>1</v>
          </cell>
          <cell r="F76">
            <v>0</v>
          </cell>
          <cell r="G76">
            <v>0</v>
          </cell>
          <cell r="H76">
            <v>0</v>
          </cell>
          <cell r="I76">
            <v>0.15</v>
          </cell>
          <cell r="J76">
            <v>0</v>
          </cell>
          <cell r="K76">
            <v>0.15</v>
          </cell>
          <cell r="L76">
            <v>0</v>
          </cell>
          <cell r="M76">
            <v>0</v>
          </cell>
          <cell r="N76">
            <v>0</v>
          </cell>
          <cell r="O76">
            <v>0</v>
          </cell>
          <cell r="P76">
            <v>2</v>
          </cell>
        </row>
        <row r="77">
          <cell r="B77" t="str">
            <v>10S</v>
          </cell>
          <cell r="C77">
            <v>1.5</v>
          </cell>
          <cell r="D77">
            <v>2.77</v>
          </cell>
          <cell r="E77">
            <v>1</v>
          </cell>
          <cell r="F77">
            <v>0</v>
          </cell>
          <cell r="G77">
            <v>0</v>
          </cell>
          <cell r="H77">
            <v>0</v>
          </cell>
          <cell r="I77">
            <v>0.15</v>
          </cell>
          <cell r="J77">
            <v>0</v>
          </cell>
          <cell r="K77">
            <v>0.15</v>
          </cell>
          <cell r="L77">
            <v>0</v>
          </cell>
          <cell r="M77">
            <v>0</v>
          </cell>
          <cell r="N77">
            <v>0</v>
          </cell>
          <cell r="O77">
            <v>0</v>
          </cell>
          <cell r="P77">
            <v>2</v>
          </cell>
        </row>
        <row r="78">
          <cell r="B78" t="str">
            <v>10S</v>
          </cell>
          <cell r="C78">
            <v>2</v>
          </cell>
          <cell r="D78">
            <v>2.77</v>
          </cell>
          <cell r="E78">
            <v>1</v>
          </cell>
          <cell r="F78">
            <v>0</v>
          </cell>
          <cell r="G78">
            <v>0</v>
          </cell>
          <cell r="H78">
            <v>0</v>
          </cell>
          <cell r="I78">
            <v>0.15</v>
          </cell>
          <cell r="J78">
            <v>0</v>
          </cell>
          <cell r="K78">
            <v>0.15</v>
          </cell>
          <cell r="L78">
            <v>0</v>
          </cell>
          <cell r="M78">
            <v>0</v>
          </cell>
          <cell r="N78">
            <v>0</v>
          </cell>
          <cell r="O78">
            <v>0</v>
          </cell>
          <cell r="P78">
            <v>2</v>
          </cell>
        </row>
        <row r="79">
          <cell r="B79" t="str">
            <v>10S</v>
          </cell>
          <cell r="C79">
            <v>2</v>
          </cell>
          <cell r="D79">
            <v>2.77</v>
          </cell>
          <cell r="E79">
            <v>1</v>
          </cell>
          <cell r="F79">
            <v>0</v>
          </cell>
          <cell r="G79">
            <v>0</v>
          </cell>
          <cell r="H79">
            <v>0</v>
          </cell>
          <cell r="I79">
            <v>0.15</v>
          </cell>
          <cell r="J79">
            <v>0</v>
          </cell>
          <cell r="K79">
            <v>0.15</v>
          </cell>
          <cell r="L79">
            <v>0</v>
          </cell>
          <cell r="M79">
            <v>0</v>
          </cell>
          <cell r="N79">
            <v>0</v>
          </cell>
          <cell r="O79">
            <v>0</v>
          </cell>
          <cell r="P79">
            <v>2</v>
          </cell>
        </row>
        <row r="80">
          <cell r="B80" t="str">
            <v>10S</v>
          </cell>
          <cell r="C80">
            <v>2</v>
          </cell>
          <cell r="D80">
            <v>2.77</v>
          </cell>
          <cell r="E80">
            <v>1</v>
          </cell>
          <cell r="F80">
            <v>0</v>
          </cell>
          <cell r="G80">
            <v>0</v>
          </cell>
          <cell r="H80">
            <v>0</v>
          </cell>
          <cell r="I80">
            <v>0.15</v>
          </cell>
          <cell r="J80">
            <v>0</v>
          </cell>
          <cell r="K80">
            <v>0.15</v>
          </cell>
          <cell r="L80">
            <v>0</v>
          </cell>
          <cell r="M80">
            <v>0</v>
          </cell>
          <cell r="N80">
            <v>0</v>
          </cell>
          <cell r="O80">
            <v>0</v>
          </cell>
          <cell r="P80">
            <v>2</v>
          </cell>
        </row>
        <row r="81">
          <cell r="B81" t="str">
            <v>10S</v>
          </cell>
          <cell r="C81">
            <v>2.5</v>
          </cell>
          <cell r="D81">
            <v>3.05</v>
          </cell>
          <cell r="E81">
            <v>1</v>
          </cell>
          <cell r="F81">
            <v>0</v>
          </cell>
          <cell r="G81">
            <v>0</v>
          </cell>
          <cell r="H81">
            <v>0</v>
          </cell>
          <cell r="I81">
            <v>0.15</v>
          </cell>
          <cell r="J81">
            <v>0</v>
          </cell>
          <cell r="K81">
            <v>0.15</v>
          </cell>
          <cell r="L81">
            <v>0</v>
          </cell>
          <cell r="M81">
            <v>0</v>
          </cell>
          <cell r="N81">
            <v>0</v>
          </cell>
          <cell r="O81">
            <v>0</v>
          </cell>
          <cell r="P81">
            <v>2</v>
          </cell>
        </row>
        <row r="82">
          <cell r="B82" t="str">
            <v>10S</v>
          </cell>
          <cell r="C82">
            <v>3</v>
          </cell>
          <cell r="D82">
            <v>3.05</v>
          </cell>
          <cell r="E82">
            <v>1</v>
          </cell>
          <cell r="F82">
            <v>0</v>
          </cell>
          <cell r="G82">
            <v>0</v>
          </cell>
          <cell r="H82">
            <v>0</v>
          </cell>
          <cell r="I82">
            <v>0.3</v>
          </cell>
          <cell r="J82">
            <v>0</v>
          </cell>
          <cell r="K82">
            <v>0.3</v>
          </cell>
          <cell r="L82">
            <v>0</v>
          </cell>
          <cell r="M82">
            <v>0</v>
          </cell>
          <cell r="N82">
            <v>0</v>
          </cell>
          <cell r="O82">
            <v>0</v>
          </cell>
          <cell r="P82">
            <v>2</v>
          </cell>
        </row>
        <row r="83">
          <cell r="B83" t="str">
            <v>10S</v>
          </cell>
          <cell r="C83">
            <v>3.5</v>
          </cell>
          <cell r="D83">
            <v>3.05</v>
          </cell>
          <cell r="E83">
            <v>1</v>
          </cell>
          <cell r="F83">
            <v>0</v>
          </cell>
          <cell r="G83">
            <v>0</v>
          </cell>
          <cell r="H83">
            <v>0</v>
          </cell>
          <cell r="I83">
            <v>0.3</v>
          </cell>
          <cell r="J83">
            <v>0</v>
          </cell>
          <cell r="K83">
            <v>0.3</v>
          </cell>
          <cell r="L83">
            <v>0</v>
          </cell>
          <cell r="M83">
            <v>0</v>
          </cell>
          <cell r="N83">
            <v>0</v>
          </cell>
          <cell r="O83">
            <v>0</v>
          </cell>
          <cell r="P83">
            <v>3</v>
          </cell>
        </row>
        <row r="84">
          <cell r="B84" t="str">
            <v>10S</v>
          </cell>
          <cell r="C84">
            <v>4</v>
          </cell>
          <cell r="D84">
            <v>3.05</v>
          </cell>
          <cell r="E84">
            <v>1</v>
          </cell>
          <cell r="F84">
            <v>0</v>
          </cell>
          <cell r="G84">
            <v>0</v>
          </cell>
          <cell r="H84">
            <v>0</v>
          </cell>
          <cell r="I84">
            <v>0.45</v>
          </cell>
          <cell r="J84">
            <v>0</v>
          </cell>
          <cell r="K84">
            <v>0.45</v>
          </cell>
          <cell r="L84">
            <v>0</v>
          </cell>
          <cell r="M84">
            <v>0</v>
          </cell>
          <cell r="N84">
            <v>0</v>
          </cell>
          <cell r="O84">
            <v>0</v>
          </cell>
          <cell r="P84">
            <v>3</v>
          </cell>
        </row>
        <row r="85">
          <cell r="B85" t="str">
            <v>10S</v>
          </cell>
          <cell r="C85">
            <v>5</v>
          </cell>
          <cell r="D85">
            <v>3.4</v>
          </cell>
          <cell r="E85">
            <v>1</v>
          </cell>
          <cell r="F85">
            <v>0</v>
          </cell>
          <cell r="G85">
            <v>0</v>
          </cell>
          <cell r="H85">
            <v>0</v>
          </cell>
          <cell r="I85">
            <v>0.45</v>
          </cell>
          <cell r="J85">
            <v>0</v>
          </cell>
          <cell r="K85">
            <v>0.45</v>
          </cell>
          <cell r="L85">
            <v>0</v>
          </cell>
          <cell r="M85">
            <v>0</v>
          </cell>
          <cell r="N85">
            <v>0</v>
          </cell>
          <cell r="O85">
            <v>0</v>
          </cell>
          <cell r="P85">
            <v>4</v>
          </cell>
        </row>
        <row r="86">
          <cell r="B86" t="str">
            <v>10S</v>
          </cell>
          <cell r="C86">
            <v>6</v>
          </cell>
          <cell r="D86">
            <v>3.4</v>
          </cell>
          <cell r="E86">
            <v>1</v>
          </cell>
          <cell r="F86">
            <v>0</v>
          </cell>
          <cell r="G86">
            <v>0</v>
          </cell>
          <cell r="H86">
            <v>0</v>
          </cell>
          <cell r="I86">
            <v>0.6</v>
          </cell>
          <cell r="J86">
            <v>0</v>
          </cell>
          <cell r="K86">
            <v>0.6</v>
          </cell>
          <cell r="L86">
            <v>0</v>
          </cell>
          <cell r="M86">
            <v>0</v>
          </cell>
          <cell r="N86">
            <v>0</v>
          </cell>
          <cell r="O86">
            <v>0</v>
          </cell>
          <cell r="P86">
            <v>4</v>
          </cell>
        </row>
        <row r="87">
          <cell r="B87" t="str">
            <v>10S</v>
          </cell>
          <cell r="C87">
            <v>8</v>
          </cell>
          <cell r="D87">
            <v>3.76</v>
          </cell>
          <cell r="E87">
            <v>1</v>
          </cell>
          <cell r="F87">
            <v>0</v>
          </cell>
          <cell r="G87">
            <v>0</v>
          </cell>
          <cell r="H87">
            <v>0</v>
          </cell>
          <cell r="I87">
            <v>0.6</v>
          </cell>
          <cell r="J87">
            <v>0</v>
          </cell>
          <cell r="K87">
            <v>0.6</v>
          </cell>
          <cell r="L87">
            <v>0</v>
          </cell>
          <cell r="M87">
            <v>0</v>
          </cell>
          <cell r="N87">
            <v>0</v>
          </cell>
          <cell r="O87">
            <v>0</v>
          </cell>
          <cell r="P87">
            <v>4</v>
          </cell>
        </row>
        <row r="88">
          <cell r="B88" t="str">
            <v>10S</v>
          </cell>
          <cell r="C88">
            <v>10</v>
          </cell>
          <cell r="D88">
            <v>4.1900000000000004</v>
          </cell>
          <cell r="E88">
            <v>1</v>
          </cell>
          <cell r="F88">
            <v>0</v>
          </cell>
          <cell r="G88">
            <v>0</v>
          </cell>
          <cell r="H88">
            <v>0</v>
          </cell>
          <cell r="I88">
            <v>1.2</v>
          </cell>
          <cell r="J88">
            <v>0</v>
          </cell>
          <cell r="K88">
            <v>1.2</v>
          </cell>
          <cell r="L88">
            <v>0</v>
          </cell>
          <cell r="M88">
            <v>0</v>
          </cell>
          <cell r="N88">
            <v>0</v>
          </cell>
          <cell r="O88">
            <v>0</v>
          </cell>
          <cell r="P88">
            <v>4</v>
          </cell>
        </row>
        <row r="89">
          <cell r="B89" t="str">
            <v>10S</v>
          </cell>
          <cell r="C89">
            <v>12</v>
          </cell>
          <cell r="D89">
            <v>4.57</v>
          </cell>
          <cell r="E89">
            <v>1</v>
          </cell>
          <cell r="F89">
            <v>0</v>
          </cell>
          <cell r="G89">
            <v>0</v>
          </cell>
          <cell r="H89">
            <v>0</v>
          </cell>
          <cell r="I89">
            <v>1.5</v>
          </cell>
          <cell r="J89">
            <v>0</v>
          </cell>
          <cell r="K89">
            <v>1.5</v>
          </cell>
          <cell r="L89">
            <v>0</v>
          </cell>
          <cell r="M89">
            <v>0</v>
          </cell>
          <cell r="N89">
            <v>0</v>
          </cell>
          <cell r="O89">
            <v>0</v>
          </cell>
          <cell r="P89">
            <v>6</v>
          </cell>
        </row>
        <row r="90">
          <cell r="B90" t="str">
            <v>10S</v>
          </cell>
          <cell r="C90">
            <v>14</v>
          </cell>
          <cell r="D90">
            <v>4.78</v>
          </cell>
          <cell r="E90">
            <v>1</v>
          </cell>
          <cell r="F90">
            <v>0</v>
          </cell>
          <cell r="G90">
            <v>0</v>
          </cell>
          <cell r="H90">
            <v>2.2251287283221441E-307</v>
          </cell>
          <cell r="I90">
            <v>1.65</v>
          </cell>
          <cell r="J90">
            <v>0</v>
          </cell>
          <cell r="K90">
            <v>1.65</v>
          </cell>
          <cell r="L90">
            <v>0</v>
          </cell>
          <cell r="M90">
            <v>0</v>
          </cell>
          <cell r="N90">
            <v>0</v>
          </cell>
          <cell r="O90">
            <v>0</v>
          </cell>
          <cell r="P90">
            <v>6</v>
          </cell>
        </row>
        <row r="91">
          <cell r="B91" t="str">
            <v>10S</v>
          </cell>
          <cell r="C91">
            <v>16</v>
          </cell>
          <cell r="D91">
            <v>4.78</v>
          </cell>
          <cell r="E91">
            <v>1</v>
          </cell>
          <cell r="F91">
            <v>0</v>
          </cell>
          <cell r="G91">
            <v>0</v>
          </cell>
          <cell r="H91">
            <v>0</v>
          </cell>
          <cell r="I91">
            <v>1.95</v>
          </cell>
          <cell r="J91">
            <v>0</v>
          </cell>
          <cell r="K91">
            <v>1.95</v>
          </cell>
          <cell r="L91">
            <v>0</v>
          </cell>
          <cell r="M91">
            <v>0</v>
          </cell>
          <cell r="N91">
            <v>0</v>
          </cell>
          <cell r="O91">
            <v>0</v>
          </cell>
          <cell r="P91">
            <v>6</v>
          </cell>
        </row>
        <row r="92">
          <cell r="B92" t="str">
            <v>10S</v>
          </cell>
          <cell r="C92">
            <v>18</v>
          </cell>
          <cell r="D92">
            <v>4.78</v>
          </cell>
          <cell r="E92">
            <v>1</v>
          </cell>
          <cell r="F92">
            <v>0</v>
          </cell>
          <cell r="G92">
            <v>0</v>
          </cell>
          <cell r="H92">
            <v>0</v>
          </cell>
          <cell r="I92">
            <v>2.25</v>
          </cell>
          <cell r="J92">
            <v>0</v>
          </cell>
          <cell r="K92">
            <v>2.25</v>
          </cell>
          <cell r="L92">
            <v>0</v>
          </cell>
          <cell r="M92">
            <v>0</v>
          </cell>
          <cell r="N92">
            <v>0</v>
          </cell>
          <cell r="O92">
            <v>0</v>
          </cell>
          <cell r="P92">
            <v>6</v>
          </cell>
        </row>
        <row r="93">
          <cell r="B93" t="str">
            <v>10S</v>
          </cell>
          <cell r="C93">
            <v>20</v>
          </cell>
          <cell r="D93">
            <v>5.54</v>
          </cell>
          <cell r="E93">
            <v>1</v>
          </cell>
          <cell r="F93">
            <v>0</v>
          </cell>
          <cell r="G93">
            <v>0</v>
          </cell>
          <cell r="H93">
            <v>0</v>
          </cell>
          <cell r="I93">
            <v>2.0299999999999998</v>
          </cell>
          <cell r="J93">
            <v>1.1200000000000001</v>
          </cell>
          <cell r="K93">
            <v>3.15</v>
          </cell>
          <cell r="L93">
            <v>0</v>
          </cell>
          <cell r="M93">
            <v>0</v>
          </cell>
          <cell r="N93">
            <v>0</v>
          </cell>
          <cell r="O93">
            <v>0</v>
          </cell>
          <cell r="P93">
            <v>7</v>
          </cell>
        </row>
        <row r="94">
          <cell r="B94" t="str">
            <v>10S</v>
          </cell>
          <cell r="C94">
            <v>22</v>
          </cell>
          <cell r="D94">
            <v>5.54</v>
          </cell>
          <cell r="E94">
            <v>1</v>
          </cell>
          <cell r="F94">
            <v>0</v>
          </cell>
          <cell r="G94">
            <v>0</v>
          </cell>
          <cell r="H94">
            <v>0</v>
          </cell>
          <cell r="I94">
            <v>2.23</v>
          </cell>
          <cell r="J94">
            <v>1.37</v>
          </cell>
          <cell r="K94">
            <v>3.6</v>
          </cell>
          <cell r="L94">
            <v>0</v>
          </cell>
          <cell r="M94">
            <v>0</v>
          </cell>
          <cell r="N94">
            <v>0</v>
          </cell>
          <cell r="O94">
            <v>0</v>
          </cell>
          <cell r="P94">
            <v>8</v>
          </cell>
        </row>
        <row r="95">
          <cell r="B95" t="str">
            <v>10S</v>
          </cell>
          <cell r="C95">
            <v>24</v>
          </cell>
          <cell r="D95">
            <v>6.35</v>
          </cell>
          <cell r="E95">
            <v>1</v>
          </cell>
          <cell r="F95">
            <v>0</v>
          </cell>
          <cell r="G95">
            <v>0</v>
          </cell>
          <cell r="H95">
            <v>0</v>
          </cell>
          <cell r="I95">
            <v>2.4300000000000002</v>
          </cell>
          <cell r="J95">
            <v>2.0699999999999998</v>
          </cell>
          <cell r="K95">
            <v>4.5</v>
          </cell>
          <cell r="L95">
            <v>0</v>
          </cell>
          <cell r="M95">
            <v>0</v>
          </cell>
          <cell r="N95">
            <v>0</v>
          </cell>
          <cell r="O95">
            <v>0</v>
          </cell>
          <cell r="P95">
            <v>8</v>
          </cell>
        </row>
        <row r="96">
          <cell r="B96" t="str">
            <v>10S</v>
          </cell>
          <cell r="C96">
            <v>30</v>
          </cell>
          <cell r="D96">
            <v>7.92</v>
          </cell>
          <cell r="E96">
            <v>1</v>
          </cell>
          <cell r="F96">
            <v>0</v>
          </cell>
          <cell r="G96">
            <v>0</v>
          </cell>
          <cell r="H96">
            <v>0</v>
          </cell>
          <cell r="I96">
            <v>3.04</v>
          </cell>
          <cell r="J96">
            <v>5.66</v>
          </cell>
          <cell r="K96">
            <v>8.6999999999999993</v>
          </cell>
          <cell r="L96">
            <v>0</v>
          </cell>
          <cell r="M96">
            <v>0</v>
          </cell>
          <cell r="N96">
            <v>0</v>
          </cell>
          <cell r="O96">
            <v>0</v>
          </cell>
          <cell r="P96">
            <v>10</v>
          </cell>
        </row>
        <row r="97">
          <cell r="B97">
            <v>20</v>
          </cell>
          <cell r="C97">
            <v>8</v>
          </cell>
          <cell r="D97">
            <v>6.35</v>
          </cell>
          <cell r="E97">
            <v>1</v>
          </cell>
          <cell r="F97">
            <v>0</v>
          </cell>
          <cell r="G97">
            <v>0</v>
          </cell>
          <cell r="H97">
            <v>0</v>
          </cell>
          <cell r="I97">
            <v>0.81</v>
          </cell>
          <cell r="J97">
            <v>0.99</v>
          </cell>
          <cell r="K97">
            <v>1.8</v>
          </cell>
          <cell r="L97">
            <v>0</v>
          </cell>
          <cell r="M97">
            <v>0</v>
          </cell>
          <cell r="N97">
            <v>0</v>
          </cell>
          <cell r="O97">
            <v>0</v>
          </cell>
          <cell r="P97">
            <v>4</v>
          </cell>
        </row>
        <row r="98">
          <cell r="B98">
            <v>20</v>
          </cell>
          <cell r="C98">
            <v>10</v>
          </cell>
          <cell r="D98">
            <v>6.35</v>
          </cell>
          <cell r="E98">
            <v>1</v>
          </cell>
          <cell r="F98">
            <v>0</v>
          </cell>
          <cell r="G98">
            <v>0</v>
          </cell>
          <cell r="H98">
            <v>0</v>
          </cell>
          <cell r="I98">
            <v>1.01</v>
          </cell>
          <cell r="J98">
            <v>1.0900000000000001</v>
          </cell>
          <cell r="K98">
            <v>2.1</v>
          </cell>
          <cell r="L98">
            <v>0</v>
          </cell>
          <cell r="M98">
            <v>0</v>
          </cell>
          <cell r="N98">
            <v>0</v>
          </cell>
          <cell r="O98">
            <v>0</v>
          </cell>
          <cell r="P98">
            <v>4</v>
          </cell>
        </row>
        <row r="99">
          <cell r="B99">
            <v>20</v>
          </cell>
          <cell r="C99">
            <v>12</v>
          </cell>
          <cell r="D99">
            <v>6.35</v>
          </cell>
          <cell r="E99">
            <v>1</v>
          </cell>
          <cell r="F99">
            <v>0</v>
          </cell>
          <cell r="G99">
            <v>0</v>
          </cell>
          <cell r="H99">
            <v>0</v>
          </cell>
          <cell r="I99">
            <v>1.22</v>
          </cell>
          <cell r="J99">
            <v>1.32</v>
          </cell>
          <cell r="K99">
            <v>2.54</v>
          </cell>
          <cell r="L99">
            <v>0</v>
          </cell>
          <cell r="M99">
            <v>0</v>
          </cell>
          <cell r="N99">
            <v>0</v>
          </cell>
          <cell r="O99">
            <v>0</v>
          </cell>
          <cell r="P99">
            <v>6</v>
          </cell>
        </row>
        <row r="100">
          <cell r="B100">
            <v>20</v>
          </cell>
          <cell r="C100">
            <v>14</v>
          </cell>
          <cell r="D100">
            <v>7.92</v>
          </cell>
          <cell r="E100">
            <v>1</v>
          </cell>
          <cell r="F100">
            <v>0</v>
          </cell>
          <cell r="G100">
            <v>0</v>
          </cell>
          <cell r="H100">
            <v>0</v>
          </cell>
          <cell r="I100">
            <v>1.42</v>
          </cell>
          <cell r="J100">
            <v>2.48</v>
          </cell>
          <cell r="K100">
            <v>3.9</v>
          </cell>
          <cell r="L100">
            <v>0</v>
          </cell>
          <cell r="M100">
            <v>0</v>
          </cell>
          <cell r="N100">
            <v>0</v>
          </cell>
          <cell r="O100">
            <v>0</v>
          </cell>
          <cell r="P100">
            <v>6</v>
          </cell>
        </row>
        <row r="101">
          <cell r="B101">
            <v>20</v>
          </cell>
          <cell r="C101">
            <v>16</v>
          </cell>
          <cell r="D101">
            <v>7.92</v>
          </cell>
          <cell r="E101">
            <v>1</v>
          </cell>
          <cell r="F101">
            <v>0</v>
          </cell>
          <cell r="G101">
            <v>0</v>
          </cell>
          <cell r="H101">
            <v>0</v>
          </cell>
          <cell r="I101">
            <v>1.62</v>
          </cell>
          <cell r="J101">
            <v>2.73</v>
          </cell>
          <cell r="K101">
            <v>4.3499999999999996</v>
          </cell>
          <cell r="L101">
            <v>0</v>
          </cell>
          <cell r="M101">
            <v>0</v>
          </cell>
          <cell r="N101">
            <v>0</v>
          </cell>
          <cell r="O101">
            <v>0</v>
          </cell>
          <cell r="P101">
            <v>6</v>
          </cell>
        </row>
        <row r="102">
          <cell r="B102">
            <v>20</v>
          </cell>
          <cell r="C102">
            <v>18</v>
          </cell>
          <cell r="D102">
            <v>7.92</v>
          </cell>
          <cell r="E102">
            <v>1</v>
          </cell>
          <cell r="F102">
            <v>0</v>
          </cell>
          <cell r="G102">
            <v>0</v>
          </cell>
          <cell r="H102">
            <v>0</v>
          </cell>
          <cell r="I102">
            <v>1.82</v>
          </cell>
          <cell r="J102">
            <v>3.12</v>
          </cell>
          <cell r="K102">
            <v>4.9400000000000004</v>
          </cell>
          <cell r="L102">
            <v>0</v>
          </cell>
          <cell r="M102">
            <v>0</v>
          </cell>
          <cell r="N102">
            <v>0</v>
          </cell>
          <cell r="O102">
            <v>0</v>
          </cell>
          <cell r="P102">
            <v>6</v>
          </cell>
        </row>
        <row r="103">
          <cell r="B103">
            <v>20</v>
          </cell>
          <cell r="C103">
            <v>20</v>
          </cell>
          <cell r="D103">
            <v>9.5299999999999994</v>
          </cell>
          <cell r="E103">
            <v>1</v>
          </cell>
          <cell r="F103">
            <v>0</v>
          </cell>
          <cell r="G103">
            <v>0</v>
          </cell>
          <cell r="H103">
            <v>0</v>
          </cell>
          <cell r="I103">
            <v>2.0299999999999998</v>
          </cell>
          <cell r="J103">
            <v>5.47</v>
          </cell>
          <cell r="K103">
            <v>7.5</v>
          </cell>
          <cell r="L103">
            <v>0</v>
          </cell>
          <cell r="M103">
            <v>0</v>
          </cell>
          <cell r="N103">
            <v>0</v>
          </cell>
          <cell r="O103">
            <v>0</v>
          </cell>
          <cell r="P103">
            <v>7</v>
          </cell>
        </row>
        <row r="104">
          <cell r="B104">
            <v>20</v>
          </cell>
          <cell r="C104">
            <v>22</v>
          </cell>
          <cell r="D104">
            <v>9.5299999999999994</v>
          </cell>
          <cell r="E104">
            <v>1</v>
          </cell>
          <cell r="F104">
            <v>0</v>
          </cell>
          <cell r="G104">
            <v>0</v>
          </cell>
          <cell r="H104">
            <v>0</v>
          </cell>
          <cell r="I104">
            <v>2.23</v>
          </cell>
          <cell r="J104">
            <v>6.47</v>
          </cell>
          <cell r="K104">
            <v>8.6999999999999993</v>
          </cell>
          <cell r="L104">
            <v>0</v>
          </cell>
          <cell r="M104">
            <v>0</v>
          </cell>
          <cell r="N104">
            <v>0</v>
          </cell>
          <cell r="O104">
            <v>0</v>
          </cell>
          <cell r="P104">
            <v>8</v>
          </cell>
        </row>
        <row r="105">
          <cell r="B105">
            <v>20</v>
          </cell>
          <cell r="C105">
            <v>24</v>
          </cell>
          <cell r="D105">
            <v>9.5299999999999994</v>
          </cell>
          <cell r="E105">
            <v>1</v>
          </cell>
          <cell r="F105">
            <v>0</v>
          </cell>
          <cell r="G105">
            <v>0</v>
          </cell>
          <cell r="H105">
            <v>0</v>
          </cell>
          <cell r="I105">
            <v>2.4300000000000002</v>
          </cell>
          <cell r="J105">
            <v>6.57</v>
          </cell>
          <cell r="K105">
            <v>9</v>
          </cell>
          <cell r="L105">
            <v>0</v>
          </cell>
          <cell r="M105">
            <v>0</v>
          </cell>
          <cell r="N105">
            <v>0</v>
          </cell>
          <cell r="O105">
            <v>0</v>
          </cell>
          <cell r="P105">
            <v>8</v>
          </cell>
        </row>
        <row r="106">
          <cell r="B106">
            <v>20</v>
          </cell>
          <cell r="C106">
            <v>26</v>
          </cell>
          <cell r="D106">
            <v>12.7</v>
          </cell>
          <cell r="E106">
            <v>1.25</v>
          </cell>
          <cell r="F106">
            <v>0</v>
          </cell>
          <cell r="G106">
            <v>0</v>
          </cell>
          <cell r="H106">
            <v>0</v>
          </cell>
          <cell r="I106">
            <v>2.64</v>
          </cell>
          <cell r="J106">
            <v>13.86</v>
          </cell>
          <cell r="K106">
            <v>16.5</v>
          </cell>
          <cell r="L106">
            <v>0</v>
          </cell>
          <cell r="M106">
            <v>0</v>
          </cell>
          <cell r="N106">
            <v>0</v>
          </cell>
          <cell r="O106">
            <v>0</v>
          </cell>
          <cell r="P106">
            <v>9</v>
          </cell>
        </row>
        <row r="107">
          <cell r="B107">
            <v>20</v>
          </cell>
          <cell r="C107">
            <v>28</v>
          </cell>
          <cell r="D107">
            <v>12.7</v>
          </cell>
          <cell r="E107">
            <v>1.25</v>
          </cell>
          <cell r="F107">
            <v>0</v>
          </cell>
          <cell r="G107">
            <v>0</v>
          </cell>
          <cell r="H107">
            <v>0</v>
          </cell>
          <cell r="I107">
            <v>2.84</v>
          </cell>
          <cell r="J107">
            <v>15.16</v>
          </cell>
          <cell r="K107">
            <v>18</v>
          </cell>
          <cell r="L107">
            <v>0</v>
          </cell>
          <cell r="M107">
            <v>0</v>
          </cell>
          <cell r="N107">
            <v>0</v>
          </cell>
          <cell r="O107">
            <v>0</v>
          </cell>
          <cell r="P107">
            <v>9</v>
          </cell>
        </row>
        <row r="108">
          <cell r="B108">
            <v>20</v>
          </cell>
          <cell r="C108">
            <v>30</v>
          </cell>
          <cell r="D108">
            <v>12.7</v>
          </cell>
          <cell r="E108">
            <v>1.25</v>
          </cell>
          <cell r="F108">
            <v>0</v>
          </cell>
          <cell r="G108">
            <v>0</v>
          </cell>
          <cell r="H108">
            <v>0</v>
          </cell>
          <cell r="I108">
            <v>3.04</v>
          </cell>
          <cell r="J108">
            <v>16.45</v>
          </cell>
          <cell r="K108">
            <v>19.489999999999998</v>
          </cell>
          <cell r="L108">
            <v>0</v>
          </cell>
          <cell r="M108">
            <v>0</v>
          </cell>
          <cell r="N108">
            <v>0</v>
          </cell>
          <cell r="O108">
            <v>0</v>
          </cell>
          <cell r="P108">
            <v>10</v>
          </cell>
        </row>
        <row r="109">
          <cell r="B109">
            <v>20</v>
          </cell>
          <cell r="C109">
            <v>32</v>
          </cell>
          <cell r="D109">
            <v>12.7</v>
          </cell>
          <cell r="E109">
            <v>1.25</v>
          </cell>
          <cell r="F109">
            <v>0</v>
          </cell>
          <cell r="G109">
            <v>0</v>
          </cell>
          <cell r="H109">
            <v>0</v>
          </cell>
          <cell r="I109">
            <v>3.24</v>
          </cell>
          <cell r="J109">
            <v>17.75</v>
          </cell>
          <cell r="K109">
            <v>20.990000000000002</v>
          </cell>
          <cell r="L109">
            <v>0</v>
          </cell>
          <cell r="M109">
            <v>0</v>
          </cell>
          <cell r="N109">
            <v>0</v>
          </cell>
          <cell r="O109">
            <v>0</v>
          </cell>
          <cell r="P109">
            <v>11</v>
          </cell>
        </row>
        <row r="110">
          <cell r="B110">
            <v>20</v>
          </cell>
          <cell r="C110">
            <v>34</v>
          </cell>
          <cell r="D110">
            <v>12.7</v>
          </cell>
          <cell r="E110">
            <v>1.25</v>
          </cell>
          <cell r="F110">
            <v>0</v>
          </cell>
          <cell r="G110">
            <v>0</v>
          </cell>
          <cell r="H110">
            <v>0</v>
          </cell>
          <cell r="I110">
            <v>3.45</v>
          </cell>
          <cell r="J110">
            <v>18.54</v>
          </cell>
          <cell r="K110">
            <v>21.99</v>
          </cell>
          <cell r="L110">
            <v>0</v>
          </cell>
          <cell r="M110">
            <v>0</v>
          </cell>
          <cell r="N110">
            <v>0</v>
          </cell>
          <cell r="O110">
            <v>0</v>
          </cell>
          <cell r="P110">
            <v>12</v>
          </cell>
        </row>
        <row r="111">
          <cell r="B111">
            <v>20</v>
          </cell>
          <cell r="C111">
            <v>36</v>
          </cell>
          <cell r="D111">
            <v>12.7</v>
          </cell>
          <cell r="E111">
            <v>1.25</v>
          </cell>
          <cell r="F111">
            <v>0</v>
          </cell>
          <cell r="G111">
            <v>0</v>
          </cell>
          <cell r="H111">
            <v>0</v>
          </cell>
          <cell r="I111">
            <v>3.65</v>
          </cell>
          <cell r="J111">
            <v>18.84</v>
          </cell>
          <cell r="K111">
            <v>22.49</v>
          </cell>
          <cell r="L111">
            <v>0</v>
          </cell>
          <cell r="M111">
            <v>0</v>
          </cell>
          <cell r="N111">
            <v>0</v>
          </cell>
          <cell r="O111">
            <v>0</v>
          </cell>
          <cell r="P111">
            <v>12</v>
          </cell>
        </row>
        <row r="112">
          <cell r="B112">
            <v>30</v>
          </cell>
          <cell r="C112">
            <v>8</v>
          </cell>
          <cell r="D112">
            <v>7.04</v>
          </cell>
          <cell r="E112">
            <v>1</v>
          </cell>
          <cell r="F112">
            <v>0</v>
          </cell>
          <cell r="G112">
            <v>0</v>
          </cell>
          <cell r="H112">
            <v>0</v>
          </cell>
          <cell r="I112">
            <v>0.81</v>
          </cell>
          <cell r="J112">
            <v>1.1399999999999999</v>
          </cell>
          <cell r="K112">
            <v>1.95</v>
          </cell>
          <cell r="L112">
            <v>0</v>
          </cell>
          <cell r="M112">
            <v>0</v>
          </cell>
          <cell r="N112">
            <v>0</v>
          </cell>
          <cell r="O112">
            <v>0</v>
          </cell>
          <cell r="P112">
            <v>4</v>
          </cell>
        </row>
        <row r="113">
          <cell r="B113">
            <v>30</v>
          </cell>
          <cell r="C113">
            <v>10</v>
          </cell>
          <cell r="D113">
            <v>7.8</v>
          </cell>
          <cell r="E113">
            <v>1</v>
          </cell>
          <cell r="F113">
            <v>0</v>
          </cell>
          <cell r="G113">
            <v>0</v>
          </cell>
          <cell r="H113">
            <v>0</v>
          </cell>
          <cell r="I113">
            <v>1.01</v>
          </cell>
          <cell r="J113">
            <v>1.99</v>
          </cell>
          <cell r="K113">
            <v>3</v>
          </cell>
          <cell r="L113">
            <v>0</v>
          </cell>
          <cell r="M113">
            <v>0</v>
          </cell>
          <cell r="N113">
            <v>0</v>
          </cell>
          <cell r="O113">
            <v>0</v>
          </cell>
          <cell r="P113">
            <v>4</v>
          </cell>
          <cell r="Q113">
            <v>0</v>
          </cell>
          <cell r="R113">
            <v>0</v>
          </cell>
        </row>
        <row r="114">
          <cell r="B114">
            <v>30</v>
          </cell>
          <cell r="C114">
            <v>12</v>
          </cell>
          <cell r="D114">
            <v>8.3800000000000008</v>
          </cell>
          <cell r="E114">
            <v>1</v>
          </cell>
          <cell r="F114">
            <v>0</v>
          </cell>
          <cell r="G114">
            <v>0</v>
          </cell>
          <cell r="H114">
            <v>0</v>
          </cell>
          <cell r="I114">
            <v>1.22</v>
          </cell>
          <cell r="J114">
            <v>2.68</v>
          </cell>
          <cell r="K114">
            <v>3.9000000000000004</v>
          </cell>
          <cell r="L114">
            <v>0</v>
          </cell>
          <cell r="M114">
            <v>0</v>
          </cell>
          <cell r="N114">
            <v>0</v>
          </cell>
          <cell r="O114">
            <v>0</v>
          </cell>
          <cell r="P114">
            <v>6</v>
          </cell>
        </row>
        <row r="115">
          <cell r="B115">
            <v>30</v>
          </cell>
          <cell r="C115">
            <v>14</v>
          </cell>
          <cell r="D115">
            <v>9.5299999999999994</v>
          </cell>
          <cell r="E115">
            <v>1</v>
          </cell>
          <cell r="F115">
            <v>0</v>
          </cell>
          <cell r="G115">
            <v>0</v>
          </cell>
          <cell r="H115">
            <v>0</v>
          </cell>
          <cell r="I115">
            <v>1.42</v>
          </cell>
          <cell r="J115">
            <v>3.97</v>
          </cell>
          <cell r="K115">
            <v>5.3900000000000006</v>
          </cell>
          <cell r="L115">
            <v>0</v>
          </cell>
          <cell r="M115">
            <v>0</v>
          </cell>
          <cell r="N115">
            <v>0</v>
          </cell>
          <cell r="O115">
            <v>0</v>
          </cell>
          <cell r="P115">
            <v>6</v>
          </cell>
        </row>
        <row r="116">
          <cell r="B116">
            <v>30</v>
          </cell>
          <cell r="C116">
            <v>16</v>
          </cell>
          <cell r="D116">
            <v>9.5299999999999994</v>
          </cell>
          <cell r="E116">
            <v>1</v>
          </cell>
          <cell r="F116">
            <v>0</v>
          </cell>
          <cell r="G116">
            <v>0</v>
          </cell>
          <cell r="H116">
            <v>0</v>
          </cell>
          <cell r="I116">
            <v>1.62</v>
          </cell>
          <cell r="J116">
            <v>4.68</v>
          </cell>
          <cell r="K116">
            <v>6.3</v>
          </cell>
          <cell r="L116">
            <v>0</v>
          </cell>
          <cell r="M116">
            <v>0</v>
          </cell>
          <cell r="N116">
            <v>0</v>
          </cell>
          <cell r="O116">
            <v>0</v>
          </cell>
          <cell r="P116">
            <v>6</v>
          </cell>
        </row>
        <row r="117">
          <cell r="B117">
            <v>30</v>
          </cell>
          <cell r="C117">
            <v>18</v>
          </cell>
          <cell r="D117">
            <v>11.13</v>
          </cell>
          <cell r="E117">
            <v>1.25</v>
          </cell>
          <cell r="F117">
            <v>0</v>
          </cell>
          <cell r="G117">
            <v>0</v>
          </cell>
          <cell r="H117">
            <v>0</v>
          </cell>
          <cell r="I117">
            <v>1.82</v>
          </cell>
          <cell r="J117">
            <v>6.88</v>
          </cell>
          <cell r="K117">
            <v>8.6999999999999993</v>
          </cell>
          <cell r="L117">
            <v>0</v>
          </cell>
          <cell r="M117">
            <v>0</v>
          </cell>
          <cell r="N117">
            <v>0</v>
          </cell>
          <cell r="O117">
            <v>0</v>
          </cell>
          <cell r="P117">
            <v>6</v>
          </cell>
        </row>
        <row r="118">
          <cell r="B118">
            <v>30</v>
          </cell>
          <cell r="C118">
            <v>20</v>
          </cell>
          <cell r="D118">
            <v>12.7</v>
          </cell>
          <cell r="E118">
            <v>1.25</v>
          </cell>
          <cell r="F118">
            <v>0</v>
          </cell>
          <cell r="G118">
            <v>0</v>
          </cell>
          <cell r="H118">
            <v>0</v>
          </cell>
          <cell r="I118">
            <v>2.0299999999999998</v>
          </cell>
          <cell r="J118">
            <v>10.42</v>
          </cell>
          <cell r="K118">
            <v>12.45</v>
          </cell>
          <cell r="L118">
            <v>0</v>
          </cell>
          <cell r="M118">
            <v>0</v>
          </cell>
          <cell r="N118">
            <v>0</v>
          </cell>
          <cell r="O118">
            <v>0</v>
          </cell>
          <cell r="P118">
            <v>7</v>
          </cell>
        </row>
        <row r="119">
          <cell r="B119">
            <v>30</v>
          </cell>
          <cell r="C119">
            <v>22</v>
          </cell>
          <cell r="D119">
            <v>12.7</v>
          </cell>
          <cell r="E119">
            <v>1.25</v>
          </cell>
          <cell r="F119">
            <v>0</v>
          </cell>
          <cell r="G119">
            <v>0</v>
          </cell>
          <cell r="H119">
            <v>0</v>
          </cell>
          <cell r="I119">
            <v>2.23</v>
          </cell>
          <cell r="J119">
            <v>11.72</v>
          </cell>
          <cell r="K119">
            <v>13.950000000000001</v>
          </cell>
          <cell r="L119">
            <v>0</v>
          </cell>
          <cell r="M119">
            <v>0</v>
          </cell>
          <cell r="N119">
            <v>0</v>
          </cell>
          <cell r="O119">
            <v>0</v>
          </cell>
          <cell r="P119">
            <v>8</v>
          </cell>
        </row>
        <row r="120">
          <cell r="B120">
            <v>30</v>
          </cell>
          <cell r="C120">
            <v>24</v>
          </cell>
          <cell r="D120">
            <v>14.27</v>
          </cell>
          <cell r="E120">
            <v>1.25</v>
          </cell>
          <cell r="F120">
            <v>0</v>
          </cell>
          <cell r="G120">
            <v>0</v>
          </cell>
          <cell r="H120">
            <v>0</v>
          </cell>
          <cell r="I120">
            <v>2.4300000000000002</v>
          </cell>
          <cell r="J120">
            <v>15.57</v>
          </cell>
          <cell r="K120">
            <v>18</v>
          </cell>
          <cell r="L120">
            <v>0</v>
          </cell>
          <cell r="M120">
            <v>0</v>
          </cell>
          <cell r="N120">
            <v>0</v>
          </cell>
          <cell r="O120">
            <v>0</v>
          </cell>
          <cell r="P120">
            <v>8</v>
          </cell>
        </row>
        <row r="121">
          <cell r="B121">
            <v>30</v>
          </cell>
          <cell r="C121">
            <v>28</v>
          </cell>
          <cell r="D121">
            <v>15.88</v>
          </cell>
          <cell r="E121">
            <v>1.5</v>
          </cell>
          <cell r="F121">
            <v>0</v>
          </cell>
          <cell r="G121">
            <v>0</v>
          </cell>
          <cell r="H121">
            <v>0</v>
          </cell>
          <cell r="I121">
            <v>2.84</v>
          </cell>
          <cell r="J121">
            <v>22.65</v>
          </cell>
          <cell r="K121">
            <v>25.49</v>
          </cell>
          <cell r="L121">
            <v>0</v>
          </cell>
          <cell r="M121">
            <v>0</v>
          </cell>
          <cell r="N121">
            <v>0</v>
          </cell>
          <cell r="O121">
            <v>0</v>
          </cell>
          <cell r="P121">
            <v>9</v>
          </cell>
        </row>
        <row r="122">
          <cell r="B122">
            <v>30</v>
          </cell>
          <cell r="C122">
            <v>30</v>
          </cell>
          <cell r="D122">
            <v>15.88</v>
          </cell>
          <cell r="E122">
            <v>1.5</v>
          </cell>
          <cell r="F122">
            <v>0</v>
          </cell>
          <cell r="G122">
            <v>0</v>
          </cell>
          <cell r="H122">
            <v>0</v>
          </cell>
          <cell r="I122">
            <v>3.04</v>
          </cell>
          <cell r="J122">
            <v>23.96</v>
          </cell>
          <cell r="K122">
            <v>27</v>
          </cell>
          <cell r="L122">
            <v>0</v>
          </cell>
          <cell r="M122">
            <v>0</v>
          </cell>
          <cell r="N122">
            <v>0</v>
          </cell>
          <cell r="O122">
            <v>0</v>
          </cell>
          <cell r="P122">
            <v>10</v>
          </cell>
        </row>
        <row r="123">
          <cell r="B123">
            <v>30</v>
          </cell>
          <cell r="C123">
            <v>32</v>
          </cell>
          <cell r="D123">
            <v>15.88</v>
          </cell>
          <cell r="E123">
            <v>1.5</v>
          </cell>
          <cell r="F123">
            <v>0</v>
          </cell>
          <cell r="G123">
            <v>0</v>
          </cell>
          <cell r="H123">
            <v>0</v>
          </cell>
          <cell r="I123">
            <v>3.24</v>
          </cell>
          <cell r="J123">
            <v>26.76</v>
          </cell>
          <cell r="K123">
            <v>30</v>
          </cell>
          <cell r="L123">
            <v>0</v>
          </cell>
          <cell r="M123">
            <v>0</v>
          </cell>
          <cell r="N123">
            <v>0</v>
          </cell>
          <cell r="O123">
            <v>0</v>
          </cell>
          <cell r="P123">
            <v>11</v>
          </cell>
        </row>
        <row r="124">
          <cell r="B124">
            <v>30</v>
          </cell>
          <cell r="C124">
            <v>34</v>
          </cell>
          <cell r="D124">
            <v>15.88</v>
          </cell>
          <cell r="E124">
            <v>1.5</v>
          </cell>
          <cell r="F124">
            <v>0</v>
          </cell>
          <cell r="G124">
            <v>0</v>
          </cell>
          <cell r="H124">
            <v>0</v>
          </cell>
          <cell r="I124">
            <v>3.45</v>
          </cell>
          <cell r="J124">
            <v>28.05</v>
          </cell>
          <cell r="K124">
            <v>31.5</v>
          </cell>
          <cell r="L124">
            <v>0</v>
          </cell>
          <cell r="M124">
            <v>0</v>
          </cell>
          <cell r="N124">
            <v>0</v>
          </cell>
          <cell r="O124">
            <v>0</v>
          </cell>
          <cell r="P124">
            <v>12</v>
          </cell>
        </row>
        <row r="125">
          <cell r="B125">
            <v>30</v>
          </cell>
          <cell r="C125">
            <v>36</v>
          </cell>
          <cell r="D125">
            <v>15.88</v>
          </cell>
          <cell r="E125">
            <v>1.5</v>
          </cell>
          <cell r="F125">
            <v>0</v>
          </cell>
          <cell r="G125">
            <v>0</v>
          </cell>
          <cell r="H125">
            <v>0</v>
          </cell>
          <cell r="I125">
            <v>3.65</v>
          </cell>
          <cell r="J125">
            <v>29.35</v>
          </cell>
          <cell r="K125">
            <v>33</v>
          </cell>
          <cell r="L125">
            <v>0</v>
          </cell>
          <cell r="M125">
            <v>0</v>
          </cell>
          <cell r="N125">
            <v>0</v>
          </cell>
          <cell r="O125">
            <v>0</v>
          </cell>
          <cell r="P125">
            <v>12</v>
          </cell>
        </row>
        <row r="126">
          <cell r="B126">
            <v>40</v>
          </cell>
          <cell r="C126">
            <v>0.125</v>
          </cell>
          <cell r="D126">
            <v>1.73</v>
          </cell>
          <cell r="E126">
            <v>1</v>
          </cell>
          <cell r="F126">
            <v>0</v>
          </cell>
          <cell r="G126">
            <v>0</v>
          </cell>
          <cell r="H126">
            <v>0</v>
          </cell>
          <cell r="I126">
            <v>7.0000000000000007E-2</v>
          </cell>
          <cell r="J126">
            <v>0</v>
          </cell>
          <cell r="K126">
            <v>7.0000000000000007E-2</v>
          </cell>
          <cell r="L126">
            <v>0</v>
          </cell>
          <cell r="M126">
            <v>0</v>
          </cell>
          <cell r="N126">
            <v>0</v>
          </cell>
          <cell r="O126">
            <v>0</v>
          </cell>
          <cell r="P126">
            <v>2</v>
          </cell>
        </row>
        <row r="127">
          <cell r="B127">
            <v>40</v>
          </cell>
          <cell r="C127">
            <v>0.125</v>
          </cell>
          <cell r="D127">
            <v>1.73</v>
          </cell>
          <cell r="E127">
            <v>1</v>
          </cell>
          <cell r="F127">
            <v>0</v>
          </cell>
          <cell r="G127">
            <v>0</v>
          </cell>
          <cell r="H127">
            <v>0</v>
          </cell>
          <cell r="I127">
            <v>7.0000000000000007E-2</v>
          </cell>
          <cell r="J127">
            <v>0</v>
          </cell>
          <cell r="K127">
            <v>7.0000000000000007E-2</v>
          </cell>
          <cell r="L127">
            <v>0</v>
          </cell>
          <cell r="M127">
            <v>0</v>
          </cell>
          <cell r="N127">
            <v>0</v>
          </cell>
          <cell r="O127">
            <v>0</v>
          </cell>
          <cell r="P127">
            <v>2</v>
          </cell>
        </row>
        <row r="128">
          <cell r="B128">
            <v>40</v>
          </cell>
          <cell r="C128">
            <v>0.125</v>
          </cell>
          <cell r="D128">
            <v>1.73</v>
          </cell>
          <cell r="E128">
            <v>1</v>
          </cell>
          <cell r="F128">
            <v>0</v>
          </cell>
          <cell r="G128">
            <v>0</v>
          </cell>
          <cell r="H128">
            <v>0</v>
          </cell>
          <cell r="I128">
            <v>7.0000000000000007E-2</v>
          </cell>
          <cell r="J128">
            <v>0</v>
          </cell>
          <cell r="K128">
            <v>7.0000000000000007E-2</v>
          </cell>
          <cell r="L128">
            <v>0</v>
          </cell>
          <cell r="M128">
            <v>0</v>
          </cell>
          <cell r="N128">
            <v>0</v>
          </cell>
          <cell r="O128">
            <v>0</v>
          </cell>
          <cell r="P128">
            <v>2</v>
          </cell>
        </row>
        <row r="129">
          <cell r="B129">
            <v>40</v>
          </cell>
          <cell r="C129">
            <v>0.25</v>
          </cell>
          <cell r="D129">
            <v>2.2400000000000002</v>
          </cell>
          <cell r="E129">
            <v>1</v>
          </cell>
          <cell r="F129">
            <v>0</v>
          </cell>
          <cell r="G129">
            <v>0</v>
          </cell>
          <cell r="H129">
            <v>0</v>
          </cell>
          <cell r="I129">
            <v>7.0000000000000007E-2</v>
          </cell>
          <cell r="J129">
            <v>0</v>
          </cell>
          <cell r="K129">
            <v>7.0000000000000007E-2</v>
          </cell>
          <cell r="L129">
            <v>0</v>
          </cell>
          <cell r="M129">
            <v>0</v>
          </cell>
          <cell r="N129">
            <v>0</v>
          </cell>
          <cell r="O129">
            <v>0</v>
          </cell>
          <cell r="P129">
            <v>2</v>
          </cell>
        </row>
        <row r="130">
          <cell r="B130">
            <v>40</v>
          </cell>
          <cell r="C130">
            <v>0.25</v>
          </cell>
          <cell r="D130">
            <v>2.2400000000000002</v>
          </cell>
          <cell r="E130">
            <v>1</v>
          </cell>
          <cell r="F130">
            <v>0</v>
          </cell>
          <cell r="G130">
            <v>0</v>
          </cell>
          <cell r="H130">
            <v>0</v>
          </cell>
          <cell r="I130">
            <v>7.0000000000000007E-2</v>
          </cell>
          <cell r="J130">
            <v>0</v>
          </cell>
          <cell r="K130">
            <v>7.0000000000000007E-2</v>
          </cell>
          <cell r="L130">
            <v>0</v>
          </cell>
          <cell r="M130">
            <v>0</v>
          </cell>
          <cell r="N130">
            <v>0</v>
          </cell>
          <cell r="O130">
            <v>0</v>
          </cell>
          <cell r="P130">
            <v>2</v>
          </cell>
          <cell r="Q130">
            <v>0</v>
          </cell>
          <cell r="R130">
            <v>0</v>
          </cell>
        </row>
        <row r="131">
          <cell r="B131">
            <v>40</v>
          </cell>
          <cell r="C131">
            <v>0.25</v>
          </cell>
          <cell r="D131">
            <v>2.2400000000000002</v>
          </cell>
          <cell r="E131">
            <v>1</v>
          </cell>
          <cell r="F131">
            <v>0</v>
          </cell>
          <cell r="G131">
            <v>0</v>
          </cell>
          <cell r="H131">
            <v>0</v>
          </cell>
          <cell r="I131">
            <v>7.0000000000000007E-2</v>
          </cell>
          <cell r="J131">
            <v>0</v>
          </cell>
          <cell r="K131">
            <v>7.0000000000000007E-2</v>
          </cell>
          <cell r="L131">
            <v>0</v>
          </cell>
          <cell r="M131">
            <v>0</v>
          </cell>
          <cell r="N131">
            <v>0</v>
          </cell>
          <cell r="O131">
            <v>0</v>
          </cell>
          <cell r="P131">
            <v>2</v>
          </cell>
        </row>
        <row r="132">
          <cell r="B132">
            <v>40</v>
          </cell>
          <cell r="C132">
            <v>0.375</v>
          </cell>
          <cell r="D132">
            <v>2.31</v>
          </cell>
          <cell r="E132">
            <v>1</v>
          </cell>
          <cell r="F132">
            <v>0</v>
          </cell>
          <cell r="G132">
            <v>0</v>
          </cell>
          <cell r="H132">
            <v>0</v>
          </cell>
          <cell r="I132">
            <v>7.0000000000000007E-2</v>
          </cell>
          <cell r="J132">
            <v>0</v>
          </cell>
          <cell r="K132">
            <v>7.0000000000000007E-2</v>
          </cell>
          <cell r="L132">
            <v>0</v>
          </cell>
          <cell r="M132">
            <v>0</v>
          </cell>
          <cell r="N132">
            <v>0</v>
          </cell>
          <cell r="O132">
            <v>0</v>
          </cell>
          <cell r="P132">
            <v>2</v>
          </cell>
        </row>
        <row r="133">
          <cell r="B133">
            <v>40</v>
          </cell>
          <cell r="C133">
            <v>0.375</v>
          </cell>
          <cell r="D133">
            <v>2.31</v>
          </cell>
          <cell r="E133">
            <v>1</v>
          </cell>
          <cell r="F133">
            <v>0</v>
          </cell>
          <cell r="G133">
            <v>0</v>
          </cell>
          <cell r="H133">
            <v>0</v>
          </cell>
          <cell r="I133">
            <v>7.0000000000000007E-2</v>
          </cell>
          <cell r="J133">
            <v>0</v>
          </cell>
          <cell r="K133">
            <v>7.0000000000000007E-2</v>
          </cell>
          <cell r="L133">
            <v>0</v>
          </cell>
          <cell r="M133">
            <v>0</v>
          </cell>
          <cell r="N133">
            <v>0</v>
          </cell>
          <cell r="O133">
            <v>0</v>
          </cell>
          <cell r="P133">
            <v>2</v>
          </cell>
        </row>
        <row r="134">
          <cell r="B134">
            <v>40</v>
          </cell>
          <cell r="C134">
            <v>0.375</v>
          </cell>
          <cell r="D134">
            <v>2.31</v>
          </cell>
          <cell r="E134">
            <v>1</v>
          </cell>
          <cell r="F134">
            <v>0</v>
          </cell>
          <cell r="G134">
            <v>0</v>
          </cell>
          <cell r="H134">
            <v>0</v>
          </cell>
          <cell r="I134">
            <v>7.0000000000000007E-2</v>
          </cell>
          <cell r="J134">
            <v>0</v>
          </cell>
          <cell r="K134">
            <v>7.0000000000000007E-2</v>
          </cell>
          <cell r="L134">
            <v>0</v>
          </cell>
          <cell r="M134">
            <v>0</v>
          </cell>
          <cell r="N134">
            <v>0</v>
          </cell>
          <cell r="O134">
            <v>0</v>
          </cell>
          <cell r="P134">
            <v>2</v>
          </cell>
        </row>
        <row r="135">
          <cell r="B135">
            <v>40</v>
          </cell>
          <cell r="C135">
            <v>0.5</v>
          </cell>
          <cell r="D135">
            <v>2.77</v>
          </cell>
          <cell r="E135">
            <v>1</v>
          </cell>
          <cell r="F135">
            <v>0</v>
          </cell>
          <cell r="G135">
            <v>0</v>
          </cell>
          <cell r="H135">
            <v>0</v>
          </cell>
          <cell r="I135">
            <v>7.0000000000000007E-2</v>
          </cell>
          <cell r="J135">
            <v>0</v>
          </cell>
          <cell r="K135">
            <v>7.0000000000000007E-2</v>
          </cell>
          <cell r="L135">
            <v>0</v>
          </cell>
          <cell r="M135">
            <v>0</v>
          </cell>
          <cell r="N135">
            <v>0</v>
          </cell>
          <cell r="O135">
            <v>0</v>
          </cell>
          <cell r="P135">
            <v>2</v>
          </cell>
        </row>
        <row r="136">
          <cell r="B136">
            <v>40</v>
          </cell>
          <cell r="C136">
            <v>0.5</v>
          </cell>
          <cell r="D136">
            <v>2.77</v>
          </cell>
          <cell r="E136">
            <v>1</v>
          </cell>
          <cell r="F136">
            <v>0</v>
          </cell>
          <cell r="G136">
            <v>0</v>
          </cell>
          <cell r="H136">
            <v>0</v>
          </cell>
          <cell r="I136">
            <v>7.0000000000000007E-2</v>
          </cell>
          <cell r="J136">
            <v>0</v>
          </cell>
          <cell r="K136">
            <v>7.0000000000000007E-2</v>
          </cell>
          <cell r="L136">
            <v>0</v>
          </cell>
          <cell r="M136">
            <v>0</v>
          </cell>
          <cell r="N136">
            <v>0</v>
          </cell>
          <cell r="O136">
            <v>0</v>
          </cell>
          <cell r="P136">
            <v>2</v>
          </cell>
        </row>
        <row r="137">
          <cell r="B137">
            <v>40</v>
          </cell>
          <cell r="C137">
            <v>0.5</v>
          </cell>
          <cell r="D137">
            <v>2.77</v>
          </cell>
          <cell r="E137">
            <v>1</v>
          </cell>
          <cell r="F137">
            <v>0</v>
          </cell>
          <cell r="G137">
            <v>0</v>
          </cell>
          <cell r="H137">
            <v>0</v>
          </cell>
          <cell r="I137">
            <v>7.0000000000000007E-2</v>
          </cell>
          <cell r="J137">
            <v>0</v>
          </cell>
          <cell r="K137">
            <v>7.0000000000000007E-2</v>
          </cell>
          <cell r="L137">
            <v>0</v>
          </cell>
          <cell r="M137">
            <v>0</v>
          </cell>
          <cell r="N137">
            <v>0</v>
          </cell>
          <cell r="O137">
            <v>0</v>
          </cell>
          <cell r="P137">
            <v>2</v>
          </cell>
        </row>
        <row r="138">
          <cell r="B138">
            <v>40</v>
          </cell>
          <cell r="C138">
            <v>0.75</v>
          </cell>
          <cell r="D138">
            <v>2.87</v>
          </cell>
          <cell r="E138">
            <v>1</v>
          </cell>
          <cell r="F138">
            <v>0</v>
          </cell>
          <cell r="G138">
            <v>0</v>
          </cell>
          <cell r="H138">
            <v>0</v>
          </cell>
          <cell r="I138">
            <v>7.0000000000000007E-2</v>
          </cell>
          <cell r="J138">
            <v>0</v>
          </cell>
          <cell r="K138">
            <v>7.0000000000000007E-2</v>
          </cell>
          <cell r="L138">
            <v>0</v>
          </cell>
          <cell r="M138">
            <v>0</v>
          </cell>
          <cell r="N138">
            <v>0</v>
          </cell>
          <cell r="O138">
            <v>0</v>
          </cell>
          <cell r="P138">
            <v>2</v>
          </cell>
        </row>
        <row r="139">
          <cell r="B139">
            <v>40</v>
          </cell>
          <cell r="C139">
            <v>0.75</v>
          </cell>
          <cell r="D139">
            <v>2.87</v>
          </cell>
          <cell r="E139">
            <v>1</v>
          </cell>
          <cell r="F139">
            <v>0</v>
          </cell>
          <cell r="G139">
            <v>0</v>
          </cell>
          <cell r="H139">
            <v>0</v>
          </cell>
          <cell r="I139">
            <v>7.0000000000000007E-2</v>
          </cell>
          <cell r="J139">
            <v>0</v>
          </cell>
          <cell r="K139">
            <v>7.0000000000000007E-2</v>
          </cell>
          <cell r="L139">
            <v>0</v>
          </cell>
          <cell r="M139">
            <v>0</v>
          </cell>
          <cell r="N139">
            <v>0</v>
          </cell>
          <cell r="O139">
            <v>0</v>
          </cell>
          <cell r="P139">
            <v>2</v>
          </cell>
        </row>
        <row r="140">
          <cell r="B140">
            <v>40</v>
          </cell>
          <cell r="C140">
            <v>0.75</v>
          </cell>
          <cell r="D140">
            <v>2.87</v>
          </cell>
          <cell r="E140">
            <v>1</v>
          </cell>
          <cell r="F140">
            <v>0</v>
          </cell>
          <cell r="G140">
            <v>0</v>
          </cell>
          <cell r="H140">
            <v>0</v>
          </cell>
          <cell r="I140">
            <v>7.0000000000000007E-2</v>
          </cell>
          <cell r="J140">
            <v>0</v>
          </cell>
          <cell r="K140">
            <v>7.0000000000000007E-2</v>
          </cell>
          <cell r="L140">
            <v>0</v>
          </cell>
          <cell r="M140">
            <v>0</v>
          </cell>
          <cell r="N140">
            <v>0</v>
          </cell>
          <cell r="O140">
            <v>0</v>
          </cell>
          <cell r="P140">
            <v>2</v>
          </cell>
        </row>
        <row r="141">
          <cell r="B141">
            <v>40</v>
          </cell>
          <cell r="C141">
            <v>1</v>
          </cell>
          <cell r="D141">
            <v>3.38</v>
          </cell>
          <cell r="E141">
            <v>1</v>
          </cell>
          <cell r="F141">
            <v>0</v>
          </cell>
          <cell r="G141">
            <v>0</v>
          </cell>
          <cell r="H141">
            <v>0</v>
          </cell>
          <cell r="I141">
            <v>0.12</v>
          </cell>
          <cell r="J141">
            <v>0</v>
          </cell>
          <cell r="K141">
            <v>0.12</v>
          </cell>
          <cell r="L141">
            <v>0</v>
          </cell>
          <cell r="M141">
            <v>0</v>
          </cell>
          <cell r="N141">
            <v>0</v>
          </cell>
          <cell r="O141">
            <v>0</v>
          </cell>
          <cell r="P141">
            <v>2</v>
          </cell>
        </row>
        <row r="142">
          <cell r="B142">
            <v>40</v>
          </cell>
          <cell r="C142">
            <v>1</v>
          </cell>
          <cell r="D142">
            <v>3.38</v>
          </cell>
          <cell r="E142">
            <v>1</v>
          </cell>
          <cell r="F142">
            <v>0</v>
          </cell>
          <cell r="G142">
            <v>0</v>
          </cell>
          <cell r="H142">
            <v>0</v>
          </cell>
          <cell r="I142">
            <v>0.12</v>
          </cell>
          <cell r="J142">
            <v>0</v>
          </cell>
          <cell r="K142">
            <v>0.12</v>
          </cell>
          <cell r="L142">
            <v>0</v>
          </cell>
          <cell r="M142">
            <v>0</v>
          </cell>
          <cell r="N142">
            <v>0</v>
          </cell>
          <cell r="O142">
            <v>0</v>
          </cell>
          <cell r="P142">
            <v>2</v>
          </cell>
        </row>
        <row r="143">
          <cell r="B143">
            <v>40</v>
          </cell>
          <cell r="C143">
            <v>1</v>
          </cell>
          <cell r="D143">
            <v>3.38</v>
          </cell>
          <cell r="E143">
            <v>1</v>
          </cell>
          <cell r="F143">
            <v>0</v>
          </cell>
          <cell r="G143">
            <v>0</v>
          </cell>
          <cell r="H143">
            <v>0</v>
          </cell>
          <cell r="I143">
            <v>0.12</v>
          </cell>
          <cell r="J143">
            <v>0</v>
          </cell>
          <cell r="K143">
            <v>0.12</v>
          </cell>
          <cell r="L143">
            <v>0</v>
          </cell>
          <cell r="M143">
            <v>0</v>
          </cell>
          <cell r="N143">
            <v>0</v>
          </cell>
          <cell r="O143">
            <v>0</v>
          </cell>
          <cell r="P143">
            <v>2</v>
          </cell>
        </row>
        <row r="144">
          <cell r="B144">
            <v>40</v>
          </cell>
          <cell r="C144">
            <v>1.25</v>
          </cell>
          <cell r="D144">
            <v>3.56</v>
          </cell>
          <cell r="E144">
            <v>1</v>
          </cell>
          <cell r="F144">
            <v>0</v>
          </cell>
          <cell r="G144">
            <v>0</v>
          </cell>
          <cell r="H144">
            <v>0</v>
          </cell>
          <cell r="I144">
            <v>0.15</v>
          </cell>
          <cell r="J144">
            <v>0</v>
          </cell>
          <cell r="K144">
            <v>0.15</v>
          </cell>
          <cell r="L144">
            <v>0</v>
          </cell>
          <cell r="M144">
            <v>0</v>
          </cell>
          <cell r="N144">
            <v>0</v>
          </cell>
          <cell r="O144">
            <v>0</v>
          </cell>
          <cell r="P144">
            <v>2</v>
          </cell>
        </row>
        <row r="145">
          <cell r="B145">
            <v>40</v>
          </cell>
          <cell r="C145">
            <v>1.25</v>
          </cell>
          <cell r="D145">
            <v>3.56</v>
          </cell>
          <cell r="E145">
            <v>1</v>
          </cell>
          <cell r="F145">
            <v>0</v>
          </cell>
          <cell r="G145">
            <v>0</v>
          </cell>
          <cell r="H145">
            <v>0</v>
          </cell>
          <cell r="I145">
            <v>0.15</v>
          </cell>
          <cell r="J145">
            <v>0</v>
          </cell>
          <cell r="K145">
            <v>0.15</v>
          </cell>
          <cell r="L145">
            <v>0</v>
          </cell>
          <cell r="M145">
            <v>0</v>
          </cell>
          <cell r="N145">
            <v>0</v>
          </cell>
          <cell r="O145">
            <v>0</v>
          </cell>
          <cell r="P145">
            <v>2</v>
          </cell>
        </row>
        <row r="146">
          <cell r="B146">
            <v>40</v>
          </cell>
          <cell r="C146">
            <v>1.25</v>
          </cell>
          <cell r="D146">
            <v>3.56</v>
          </cell>
          <cell r="E146">
            <v>1</v>
          </cell>
          <cell r="F146">
            <v>0</v>
          </cell>
          <cell r="G146">
            <v>0</v>
          </cell>
          <cell r="H146">
            <v>0</v>
          </cell>
          <cell r="I146">
            <v>0.15</v>
          </cell>
          <cell r="J146">
            <v>0</v>
          </cell>
          <cell r="K146">
            <v>0.15</v>
          </cell>
          <cell r="L146">
            <v>0</v>
          </cell>
          <cell r="M146">
            <v>0</v>
          </cell>
          <cell r="N146">
            <v>0</v>
          </cell>
          <cell r="O146">
            <v>0</v>
          </cell>
          <cell r="P146">
            <v>2</v>
          </cell>
        </row>
        <row r="147">
          <cell r="B147">
            <v>40</v>
          </cell>
          <cell r="C147">
            <v>1.5</v>
          </cell>
          <cell r="D147">
            <v>3.68</v>
          </cell>
          <cell r="E147">
            <v>1</v>
          </cell>
          <cell r="F147">
            <v>0</v>
          </cell>
          <cell r="G147">
            <v>0</v>
          </cell>
          <cell r="H147">
            <v>0</v>
          </cell>
          <cell r="I147">
            <v>0.15</v>
          </cell>
          <cell r="J147">
            <v>0</v>
          </cell>
          <cell r="K147">
            <v>0.15</v>
          </cell>
          <cell r="L147">
            <v>0</v>
          </cell>
          <cell r="M147">
            <v>0</v>
          </cell>
          <cell r="N147">
            <v>0</v>
          </cell>
          <cell r="O147">
            <v>0</v>
          </cell>
          <cell r="P147">
            <v>2</v>
          </cell>
        </row>
        <row r="148">
          <cell r="B148">
            <v>40</v>
          </cell>
          <cell r="C148">
            <v>1.5</v>
          </cell>
          <cell r="D148">
            <v>3.68</v>
          </cell>
          <cell r="E148">
            <v>1</v>
          </cell>
          <cell r="F148">
            <v>0</v>
          </cell>
          <cell r="G148">
            <v>0</v>
          </cell>
          <cell r="H148">
            <v>0</v>
          </cell>
          <cell r="I148">
            <v>0.15</v>
          </cell>
          <cell r="J148">
            <v>0</v>
          </cell>
          <cell r="K148">
            <v>0.15</v>
          </cell>
          <cell r="L148">
            <v>0</v>
          </cell>
          <cell r="M148">
            <v>0</v>
          </cell>
          <cell r="N148">
            <v>0</v>
          </cell>
          <cell r="O148">
            <v>0</v>
          </cell>
          <cell r="P148">
            <v>2</v>
          </cell>
        </row>
        <row r="149">
          <cell r="B149">
            <v>40</v>
          </cell>
          <cell r="C149">
            <v>1.5</v>
          </cell>
          <cell r="D149">
            <v>3.68</v>
          </cell>
          <cell r="E149">
            <v>1</v>
          </cell>
          <cell r="F149">
            <v>0</v>
          </cell>
          <cell r="G149">
            <v>0</v>
          </cell>
          <cell r="H149">
            <v>0</v>
          </cell>
          <cell r="I149">
            <v>0.15</v>
          </cell>
          <cell r="J149">
            <v>0</v>
          </cell>
          <cell r="K149">
            <v>0.15</v>
          </cell>
          <cell r="L149">
            <v>0</v>
          </cell>
          <cell r="M149">
            <v>0</v>
          </cell>
          <cell r="N149">
            <v>0</v>
          </cell>
          <cell r="O149">
            <v>0</v>
          </cell>
          <cell r="P149">
            <v>2</v>
          </cell>
        </row>
        <row r="150">
          <cell r="B150">
            <v>40</v>
          </cell>
          <cell r="C150">
            <v>2</v>
          </cell>
          <cell r="D150">
            <v>3.91</v>
          </cell>
          <cell r="E150">
            <v>1</v>
          </cell>
          <cell r="F150">
            <v>0</v>
          </cell>
          <cell r="G150">
            <v>0</v>
          </cell>
          <cell r="H150">
            <v>0</v>
          </cell>
          <cell r="I150">
            <v>0.3</v>
          </cell>
          <cell r="J150">
            <v>0</v>
          </cell>
          <cell r="K150">
            <v>0.3</v>
          </cell>
          <cell r="L150">
            <v>0</v>
          </cell>
          <cell r="M150">
            <v>0</v>
          </cell>
          <cell r="N150">
            <v>0</v>
          </cell>
          <cell r="O150">
            <v>0</v>
          </cell>
          <cell r="P150">
            <v>2</v>
          </cell>
          <cell r="Q150">
            <v>0</v>
          </cell>
          <cell r="R150">
            <v>0</v>
          </cell>
        </row>
        <row r="151">
          <cell r="B151">
            <v>40</v>
          </cell>
          <cell r="C151">
            <v>2</v>
          </cell>
          <cell r="D151">
            <v>3.91</v>
          </cell>
          <cell r="E151">
            <v>1</v>
          </cell>
          <cell r="F151">
            <v>0</v>
          </cell>
          <cell r="G151">
            <v>0</v>
          </cell>
          <cell r="H151">
            <v>0</v>
          </cell>
          <cell r="I151">
            <v>0.3</v>
          </cell>
          <cell r="J151">
            <v>0</v>
          </cell>
          <cell r="K151">
            <v>0.3</v>
          </cell>
          <cell r="L151">
            <v>0</v>
          </cell>
          <cell r="M151">
            <v>0</v>
          </cell>
          <cell r="N151">
            <v>0</v>
          </cell>
          <cell r="O151">
            <v>0</v>
          </cell>
          <cell r="P151">
            <v>2</v>
          </cell>
        </row>
        <row r="152">
          <cell r="B152">
            <v>40</v>
          </cell>
          <cell r="C152">
            <v>2</v>
          </cell>
          <cell r="D152">
            <v>3.91</v>
          </cell>
          <cell r="E152">
            <v>1</v>
          </cell>
          <cell r="F152">
            <v>0</v>
          </cell>
          <cell r="G152">
            <v>0</v>
          </cell>
          <cell r="H152">
            <v>0</v>
          </cell>
          <cell r="I152">
            <v>0.3</v>
          </cell>
          <cell r="J152">
            <v>0</v>
          </cell>
          <cell r="K152">
            <v>0.3</v>
          </cell>
          <cell r="L152">
            <v>0</v>
          </cell>
          <cell r="M152">
            <v>0</v>
          </cell>
          <cell r="N152">
            <v>0</v>
          </cell>
          <cell r="O152">
            <v>0</v>
          </cell>
          <cell r="P152">
            <v>2</v>
          </cell>
        </row>
        <row r="153">
          <cell r="B153">
            <v>40</v>
          </cell>
          <cell r="C153">
            <v>2.5</v>
          </cell>
          <cell r="D153">
            <v>5.16</v>
          </cell>
          <cell r="E153">
            <v>1</v>
          </cell>
          <cell r="F153">
            <v>0</v>
          </cell>
          <cell r="G153">
            <v>0</v>
          </cell>
          <cell r="H153">
            <v>0</v>
          </cell>
          <cell r="I153">
            <v>0.25</v>
          </cell>
          <cell r="J153">
            <v>0.2</v>
          </cell>
          <cell r="K153">
            <v>0.45</v>
          </cell>
          <cell r="L153">
            <v>0</v>
          </cell>
          <cell r="M153">
            <v>0</v>
          </cell>
          <cell r="N153">
            <v>0</v>
          </cell>
          <cell r="O153">
            <v>0</v>
          </cell>
          <cell r="P153">
            <v>2</v>
          </cell>
        </row>
        <row r="154">
          <cell r="B154">
            <v>40</v>
          </cell>
          <cell r="C154">
            <v>3</v>
          </cell>
          <cell r="D154">
            <v>5.49</v>
          </cell>
          <cell r="E154">
            <v>1</v>
          </cell>
          <cell r="F154">
            <v>0</v>
          </cell>
          <cell r="G154">
            <v>0</v>
          </cell>
          <cell r="H154">
            <v>0</v>
          </cell>
          <cell r="I154">
            <v>0.3</v>
          </cell>
          <cell r="J154">
            <v>0.3</v>
          </cell>
          <cell r="K154">
            <v>0.6</v>
          </cell>
          <cell r="L154">
            <v>0</v>
          </cell>
          <cell r="M154">
            <v>0</v>
          </cell>
          <cell r="N154">
            <v>0</v>
          </cell>
          <cell r="O154">
            <v>0</v>
          </cell>
          <cell r="P154">
            <v>2</v>
          </cell>
        </row>
        <row r="155">
          <cell r="B155">
            <v>40</v>
          </cell>
          <cell r="C155">
            <v>3.5</v>
          </cell>
          <cell r="D155">
            <v>5.74</v>
          </cell>
          <cell r="E155">
            <v>1</v>
          </cell>
          <cell r="F155">
            <v>0</v>
          </cell>
          <cell r="G155">
            <v>0</v>
          </cell>
          <cell r="H155">
            <v>0</v>
          </cell>
          <cell r="I155">
            <v>0.35</v>
          </cell>
          <cell r="J155">
            <v>0.4</v>
          </cell>
          <cell r="K155">
            <v>0.75</v>
          </cell>
          <cell r="L155">
            <v>0</v>
          </cell>
          <cell r="M155">
            <v>0</v>
          </cell>
          <cell r="N155">
            <v>0</v>
          </cell>
          <cell r="O155">
            <v>0</v>
          </cell>
          <cell r="P155">
            <v>3</v>
          </cell>
        </row>
        <row r="156">
          <cell r="B156">
            <v>40</v>
          </cell>
          <cell r="C156">
            <v>4</v>
          </cell>
          <cell r="D156">
            <v>6.02</v>
          </cell>
          <cell r="E156">
            <v>1</v>
          </cell>
          <cell r="F156">
            <v>0</v>
          </cell>
          <cell r="G156">
            <v>0</v>
          </cell>
          <cell r="H156">
            <v>0</v>
          </cell>
          <cell r="I156">
            <v>0.41</v>
          </cell>
          <cell r="J156">
            <v>0.49</v>
          </cell>
          <cell r="K156">
            <v>0.89999999999999991</v>
          </cell>
          <cell r="L156">
            <v>0</v>
          </cell>
          <cell r="M156">
            <v>0</v>
          </cell>
          <cell r="N156">
            <v>0</v>
          </cell>
          <cell r="O156">
            <v>0</v>
          </cell>
          <cell r="P156">
            <v>3</v>
          </cell>
        </row>
        <row r="157">
          <cell r="B157">
            <v>40</v>
          </cell>
          <cell r="C157">
            <v>5</v>
          </cell>
          <cell r="D157">
            <v>6.55</v>
          </cell>
          <cell r="E157">
            <v>1</v>
          </cell>
          <cell r="F157">
            <v>0</v>
          </cell>
          <cell r="G157">
            <v>0</v>
          </cell>
          <cell r="H157">
            <v>0</v>
          </cell>
          <cell r="I157">
            <v>0.51</v>
          </cell>
          <cell r="J157">
            <v>0.54</v>
          </cell>
          <cell r="K157">
            <v>1.05</v>
          </cell>
          <cell r="L157">
            <v>0</v>
          </cell>
          <cell r="M157">
            <v>0</v>
          </cell>
          <cell r="N157">
            <v>0</v>
          </cell>
          <cell r="O157">
            <v>0</v>
          </cell>
          <cell r="P157">
            <v>4</v>
          </cell>
        </row>
        <row r="158">
          <cell r="B158">
            <v>40</v>
          </cell>
          <cell r="C158">
            <v>6</v>
          </cell>
          <cell r="D158">
            <v>7.11</v>
          </cell>
          <cell r="E158">
            <v>1</v>
          </cell>
          <cell r="F158">
            <v>0</v>
          </cell>
          <cell r="G158">
            <v>0</v>
          </cell>
          <cell r="H158">
            <v>0</v>
          </cell>
          <cell r="I158">
            <v>0.61</v>
          </cell>
          <cell r="J158">
            <v>1.04</v>
          </cell>
          <cell r="K158">
            <v>1.65</v>
          </cell>
          <cell r="L158">
            <v>0</v>
          </cell>
          <cell r="M158">
            <v>0</v>
          </cell>
          <cell r="N158">
            <v>0</v>
          </cell>
          <cell r="O158">
            <v>0</v>
          </cell>
          <cell r="P158">
            <v>4</v>
          </cell>
        </row>
        <row r="159">
          <cell r="B159">
            <v>40</v>
          </cell>
          <cell r="C159">
            <v>8</v>
          </cell>
          <cell r="D159">
            <v>8.18</v>
          </cell>
          <cell r="E159">
            <v>1</v>
          </cell>
          <cell r="F159">
            <v>0</v>
          </cell>
          <cell r="G159">
            <v>0</v>
          </cell>
          <cell r="H159">
            <v>0</v>
          </cell>
          <cell r="I159">
            <v>0.81</v>
          </cell>
          <cell r="J159">
            <v>1.73</v>
          </cell>
          <cell r="K159">
            <v>2.54</v>
          </cell>
          <cell r="L159">
            <v>0</v>
          </cell>
          <cell r="M159">
            <v>0</v>
          </cell>
          <cell r="N159">
            <v>0</v>
          </cell>
          <cell r="O159">
            <v>0</v>
          </cell>
          <cell r="P159">
            <v>4</v>
          </cell>
        </row>
        <row r="160">
          <cell r="B160">
            <v>40</v>
          </cell>
          <cell r="C160">
            <v>10</v>
          </cell>
          <cell r="D160">
            <v>9.27</v>
          </cell>
          <cell r="E160">
            <v>1</v>
          </cell>
          <cell r="F160">
            <v>0</v>
          </cell>
          <cell r="G160">
            <v>0</v>
          </cell>
          <cell r="H160">
            <v>0</v>
          </cell>
          <cell r="I160">
            <v>1.01</v>
          </cell>
          <cell r="J160">
            <v>3.04</v>
          </cell>
          <cell r="K160">
            <v>4.05</v>
          </cell>
          <cell r="L160">
            <v>0</v>
          </cell>
          <cell r="M160">
            <v>0</v>
          </cell>
          <cell r="N160">
            <v>0</v>
          </cell>
          <cell r="O160">
            <v>0</v>
          </cell>
          <cell r="P160">
            <v>4</v>
          </cell>
        </row>
        <row r="161">
          <cell r="B161">
            <v>40</v>
          </cell>
          <cell r="C161">
            <v>12</v>
          </cell>
          <cell r="D161">
            <v>10.31</v>
          </cell>
          <cell r="E161">
            <v>1.25</v>
          </cell>
          <cell r="F161">
            <v>0</v>
          </cell>
          <cell r="G161">
            <v>0</v>
          </cell>
          <cell r="H161">
            <v>0</v>
          </cell>
          <cell r="I161">
            <v>1.22</v>
          </cell>
          <cell r="J161">
            <v>4.0199999999999996</v>
          </cell>
          <cell r="K161">
            <v>5.2399999999999993</v>
          </cell>
          <cell r="L161">
            <v>0</v>
          </cell>
          <cell r="M161">
            <v>0</v>
          </cell>
          <cell r="N161">
            <v>0</v>
          </cell>
          <cell r="O161">
            <v>0</v>
          </cell>
          <cell r="P161">
            <v>6</v>
          </cell>
        </row>
        <row r="162">
          <cell r="B162">
            <v>40</v>
          </cell>
          <cell r="C162">
            <v>14</v>
          </cell>
          <cell r="D162">
            <v>11.13</v>
          </cell>
          <cell r="E162">
            <v>1.25</v>
          </cell>
          <cell r="F162">
            <v>0</v>
          </cell>
          <cell r="G162">
            <v>0</v>
          </cell>
          <cell r="H162">
            <v>0</v>
          </cell>
          <cell r="I162">
            <v>1.42</v>
          </cell>
          <cell r="J162">
            <v>5.33</v>
          </cell>
          <cell r="K162">
            <v>6.75</v>
          </cell>
          <cell r="L162">
            <v>0</v>
          </cell>
          <cell r="M162">
            <v>0</v>
          </cell>
          <cell r="N162">
            <v>0</v>
          </cell>
          <cell r="O162">
            <v>0</v>
          </cell>
          <cell r="P162">
            <v>6</v>
          </cell>
        </row>
        <row r="163">
          <cell r="B163">
            <v>40</v>
          </cell>
          <cell r="C163">
            <v>16</v>
          </cell>
          <cell r="D163">
            <v>12.7</v>
          </cell>
          <cell r="E163">
            <v>1.25</v>
          </cell>
          <cell r="F163">
            <v>0</v>
          </cell>
          <cell r="G163">
            <v>0</v>
          </cell>
          <cell r="H163">
            <v>0</v>
          </cell>
          <cell r="I163">
            <v>1.62</v>
          </cell>
          <cell r="J163">
            <v>8.42</v>
          </cell>
          <cell r="K163">
            <v>10.039999999999999</v>
          </cell>
          <cell r="L163">
            <v>0</v>
          </cell>
          <cell r="M163">
            <v>0</v>
          </cell>
          <cell r="N163">
            <v>0</v>
          </cell>
          <cell r="O163">
            <v>0</v>
          </cell>
          <cell r="P163">
            <v>6</v>
          </cell>
        </row>
        <row r="164">
          <cell r="B164">
            <v>40</v>
          </cell>
          <cell r="C164">
            <v>18</v>
          </cell>
          <cell r="D164">
            <v>14.27</v>
          </cell>
          <cell r="E164">
            <v>1.25</v>
          </cell>
          <cell r="F164">
            <v>0</v>
          </cell>
          <cell r="G164">
            <v>0</v>
          </cell>
          <cell r="H164">
            <v>0</v>
          </cell>
          <cell r="I164">
            <v>1.82</v>
          </cell>
          <cell r="J164">
            <v>11.53</v>
          </cell>
          <cell r="K164">
            <v>13.35</v>
          </cell>
          <cell r="L164">
            <v>0</v>
          </cell>
          <cell r="M164">
            <v>0</v>
          </cell>
          <cell r="N164">
            <v>0</v>
          </cell>
          <cell r="O164">
            <v>0</v>
          </cell>
          <cell r="P164">
            <v>6</v>
          </cell>
        </row>
        <row r="165">
          <cell r="B165">
            <v>40</v>
          </cell>
          <cell r="C165">
            <v>20</v>
          </cell>
          <cell r="D165">
            <v>15.09</v>
          </cell>
          <cell r="E165">
            <v>1.5</v>
          </cell>
          <cell r="F165">
            <v>0</v>
          </cell>
          <cell r="G165">
            <v>0</v>
          </cell>
          <cell r="H165">
            <v>0</v>
          </cell>
          <cell r="I165">
            <v>2.0299999999999998</v>
          </cell>
          <cell r="J165">
            <v>14.47</v>
          </cell>
          <cell r="K165">
            <v>16.5</v>
          </cell>
          <cell r="L165">
            <v>0</v>
          </cell>
          <cell r="M165">
            <v>0</v>
          </cell>
          <cell r="N165">
            <v>0</v>
          </cell>
          <cell r="O165">
            <v>0</v>
          </cell>
          <cell r="P165">
            <v>7</v>
          </cell>
        </row>
        <row r="166">
          <cell r="B166">
            <v>40</v>
          </cell>
          <cell r="C166">
            <v>24</v>
          </cell>
          <cell r="D166">
            <v>17.48</v>
          </cell>
          <cell r="E166">
            <v>1.5</v>
          </cell>
          <cell r="F166">
            <v>0</v>
          </cell>
          <cell r="G166">
            <v>0</v>
          </cell>
          <cell r="H166">
            <v>0</v>
          </cell>
          <cell r="I166">
            <v>2.4300000000000002</v>
          </cell>
          <cell r="J166">
            <v>24.57</v>
          </cell>
          <cell r="K166">
            <v>27</v>
          </cell>
          <cell r="L166">
            <v>0</v>
          </cell>
          <cell r="M166">
            <v>0</v>
          </cell>
          <cell r="N166">
            <v>0</v>
          </cell>
          <cell r="O166">
            <v>0</v>
          </cell>
          <cell r="P166">
            <v>8</v>
          </cell>
        </row>
        <row r="167">
          <cell r="B167">
            <v>40</v>
          </cell>
          <cell r="C167">
            <v>32</v>
          </cell>
          <cell r="D167">
            <v>17.48</v>
          </cell>
          <cell r="E167">
            <v>1.5</v>
          </cell>
          <cell r="F167">
            <v>0</v>
          </cell>
          <cell r="G167">
            <v>0</v>
          </cell>
          <cell r="H167">
            <v>0</v>
          </cell>
          <cell r="I167">
            <v>3.24</v>
          </cell>
          <cell r="J167">
            <v>31.26</v>
          </cell>
          <cell r="K167">
            <v>34.5</v>
          </cell>
          <cell r="L167">
            <v>0</v>
          </cell>
          <cell r="M167">
            <v>0</v>
          </cell>
          <cell r="N167">
            <v>0</v>
          </cell>
          <cell r="O167">
            <v>0</v>
          </cell>
          <cell r="P167">
            <v>11</v>
          </cell>
        </row>
        <row r="168">
          <cell r="B168">
            <v>40</v>
          </cell>
          <cell r="C168">
            <v>34</v>
          </cell>
          <cell r="D168">
            <v>17.48</v>
          </cell>
          <cell r="E168">
            <v>1.5</v>
          </cell>
          <cell r="F168">
            <v>0</v>
          </cell>
          <cell r="G168">
            <v>0</v>
          </cell>
          <cell r="H168">
            <v>0</v>
          </cell>
          <cell r="I168">
            <v>3.45</v>
          </cell>
          <cell r="J168">
            <v>34.049999999999997</v>
          </cell>
          <cell r="K168">
            <v>37.5</v>
          </cell>
          <cell r="L168">
            <v>0</v>
          </cell>
          <cell r="M168">
            <v>0</v>
          </cell>
          <cell r="N168">
            <v>0</v>
          </cell>
          <cell r="O168">
            <v>0</v>
          </cell>
          <cell r="P168">
            <v>12</v>
          </cell>
        </row>
        <row r="169">
          <cell r="B169">
            <v>40</v>
          </cell>
          <cell r="C169">
            <v>36</v>
          </cell>
          <cell r="D169">
            <v>19.05</v>
          </cell>
          <cell r="E169">
            <v>2</v>
          </cell>
          <cell r="F169">
            <v>0</v>
          </cell>
          <cell r="G169">
            <v>0</v>
          </cell>
          <cell r="H169">
            <v>0</v>
          </cell>
          <cell r="I169">
            <v>3.65</v>
          </cell>
          <cell r="J169">
            <v>41.34</v>
          </cell>
          <cell r="K169">
            <v>44.99</v>
          </cell>
          <cell r="L169">
            <v>0</v>
          </cell>
          <cell r="M169">
            <v>0</v>
          </cell>
          <cell r="N169">
            <v>0</v>
          </cell>
          <cell r="O169">
            <v>0</v>
          </cell>
          <cell r="P169">
            <v>12</v>
          </cell>
        </row>
        <row r="170">
          <cell r="B170" t="str">
            <v>40S</v>
          </cell>
          <cell r="C170">
            <v>0.125</v>
          </cell>
          <cell r="D170">
            <v>1.73</v>
          </cell>
          <cell r="E170">
            <v>1</v>
          </cell>
          <cell r="F170">
            <v>0</v>
          </cell>
          <cell r="G170">
            <v>0</v>
          </cell>
          <cell r="H170">
            <v>0</v>
          </cell>
          <cell r="I170">
            <v>7.0000000000000007E-2</v>
          </cell>
          <cell r="J170">
            <v>0</v>
          </cell>
          <cell r="K170">
            <v>7.0000000000000007E-2</v>
          </cell>
          <cell r="L170">
            <v>0</v>
          </cell>
          <cell r="M170">
            <v>0</v>
          </cell>
          <cell r="N170">
            <v>0</v>
          </cell>
          <cell r="O170">
            <v>0</v>
          </cell>
          <cell r="P170">
            <v>2</v>
          </cell>
        </row>
        <row r="171">
          <cell r="B171" t="str">
            <v>40S</v>
          </cell>
          <cell r="C171">
            <v>0.125</v>
          </cell>
          <cell r="D171">
            <v>1.73</v>
          </cell>
          <cell r="E171">
            <v>1</v>
          </cell>
          <cell r="F171">
            <v>0</v>
          </cell>
          <cell r="G171">
            <v>0</v>
          </cell>
          <cell r="H171">
            <v>0</v>
          </cell>
          <cell r="I171">
            <v>7.0000000000000007E-2</v>
          </cell>
          <cell r="J171">
            <v>0</v>
          </cell>
          <cell r="K171">
            <v>7.0000000000000007E-2</v>
          </cell>
          <cell r="L171">
            <v>0</v>
          </cell>
          <cell r="M171">
            <v>0</v>
          </cell>
          <cell r="N171">
            <v>0</v>
          </cell>
          <cell r="O171">
            <v>0</v>
          </cell>
          <cell r="P171">
            <v>2</v>
          </cell>
        </row>
        <row r="172">
          <cell r="B172" t="str">
            <v>40S</v>
          </cell>
          <cell r="C172">
            <v>0.125</v>
          </cell>
          <cell r="D172">
            <v>1.73</v>
          </cell>
          <cell r="E172">
            <v>1</v>
          </cell>
          <cell r="F172">
            <v>0</v>
          </cell>
          <cell r="G172">
            <v>0</v>
          </cell>
          <cell r="H172">
            <v>0</v>
          </cell>
          <cell r="I172">
            <v>7.0000000000000007E-2</v>
          </cell>
          <cell r="J172">
            <v>0</v>
          </cell>
          <cell r="K172">
            <v>7.0000000000000007E-2</v>
          </cell>
          <cell r="L172">
            <v>0</v>
          </cell>
          <cell r="M172">
            <v>0</v>
          </cell>
          <cell r="N172">
            <v>0</v>
          </cell>
          <cell r="O172">
            <v>0</v>
          </cell>
          <cell r="P172">
            <v>2</v>
          </cell>
        </row>
        <row r="173">
          <cell r="B173" t="str">
            <v>40S</v>
          </cell>
          <cell r="C173">
            <v>0.25</v>
          </cell>
          <cell r="D173">
            <v>2.2400000000000002</v>
          </cell>
          <cell r="E173">
            <v>1</v>
          </cell>
          <cell r="F173">
            <v>0</v>
          </cell>
          <cell r="G173">
            <v>0</v>
          </cell>
          <cell r="H173">
            <v>0</v>
          </cell>
          <cell r="I173">
            <v>7.0000000000000007E-2</v>
          </cell>
          <cell r="J173">
            <v>0</v>
          </cell>
          <cell r="K173">
            <v>7.0000000000000007E-2</v>
          </cell>
          <cell r="L173">
            <v>0</v>
          </cell>
          <cell r="M173">
            <v>0</v>
          </cell>
          <cell r="N173">
            <v>0</v>
          </cell>
          <cell r="O173">
            <v>0</v>
          </cell>
          <cell r="P173">
            <v>2</v>
          </cell>
        </row>
        <row r="174">
          <cell r="B174" t="str">
            <v>40S</v>
          </cell>
          <cell r="C174">
            <v>0.25</v>
          </cell>
          <cell r="D174">
            <v>2.2400000000000002</v>
          </cell>
          <cell r="E174">
            <v>1</v>
          </cell>
          <cell r="F174">
            <v>0</v>
          </cell>
          <cell r="G174">
            <v>0</v>
          </cell>
          <cell r="H174">
            <v>0</v>
          </cell>
          <cell r="I174">
            <v>7.0000000000000007E-2</v>
          </cell>
          <cell r="J174">
            <v>0</v>
          </cell>
          <cell r="K174">
            <v>7.0000000000000007E-2</v>
          </cell>
          <cell r="L174">
            <v>0</v>
          </cell>
          <cell r="M174">
            <v>0</v>
          </cell>
          <cell r="N174">
            <v>0</v>
          </cell>
          <cell r="O174">
            <v>0</v>
          </cell>
          <cell r="P174">
            <v>2</v>
          </cell>
        </row>
        <row r="175">
          <cell r="B175" t="str">
            <v>40S</v>
          </cell>
          <cell r="C175">
            <v>0.25</v>
          </cell>
          <cell r="D175">
            <v>2.2400000000000002</v>
          </cell>
          <cell r="E175">
            <v>1</v>
          </cell>
          <cell r="F175">
            <v>0</v>
          </cell>
          <cell r="G175">
            <v>0</v>
          </cell>
          <cell r="H175">
            <v>0</v>
          </cell>
          <cell r="I175">
            <v>7.0000000000000007E-2</v>
          </cell>
          <cell r="J175">
            <v>0</v>
          </cell>
          <cell r="K175">
            <v>7.0000000000000007E-2</v>
          </cell>
          <cell r="L175">
            <v>0</v>
          </cell>
          <cell r="M175">
            <v>0</v>
          </cell>
          <cell r="N175">
            <v>0</v>
          </cell>
          <cell r="O175">
            <v>0</v>
          </cell>
          <cell r="P175">
            <v>2</v>
          </cell>
        </row>
        <row r="176">
          <cell r="B176" t="str">
            <v>40S</v>
          </cell>
          <cell r="C176">
            <v>0.375</v>
          </cell>
          <cell r="D176">
            <v>2.31</v>
          </cell>
          <cell r="E176">
            <v>1</v>
          </cell>
          <cell r="F176">
            <v>0</v>
          </cell>
          <cell r="G176">
            <v>0</v>
          </cell>
          <cell r="H176">
            <v>0</v>
          </cell>
          <cell r="I176">
            <v>7.0000000000000007E-2</v>
          </cell>
          <cell r="J176">
            <v>0</v>
          </cell>
          <cell r="K176">
            <v>7.0000000000000007E-2</v>
          </cell>
          <cell r="L176">
            <v>0</v>
          </cell>
          <cell r="M176">
            <v>0</v>
          </cell>
          <cell r="N176">
            <v>0</v>
          </cell>
          <cell r="O176">
            <v>0</v>
          </cell>
          <cell r="P176">
            <v>2</v>
          </cell>
        </row>
        <row r="177">
          <cell r="B177" t="str">
            <v>40S</v>
          </cell>
          <cell r="C177">
            <v>0.375</v>
          </cell>
          <cell r="D177">
            <v>2.31</v>
          </cell>
          <cell r="E177">
            <v>1</v>
          </cell>
          <cell r="F177">
            <v>0</v>
          </cell>
          <cell r="G177">
            <v>0</v>
          </cell>
          <cell r="H177">
            <v>0</v>
          </cell>
          <cell r="I177">
            <v>7.0000000000000007E-2</v>
          </cell>
          <cell r="J177">
            <v>0</v>
          </cell>
          <cell r="K177">
            <v>7.0000000000000007E-2</v>
          </cell>
          <cell r="L177">
            <v>0</v>
          </cell>
          <cell r="M177">
            <v>0</v>
          </cell>
          <cell r="N177">
            <v>0</v>
          </cell>
          <cell r="O177">
            <v>0</v>
          </cell>
          <cell r="P177">
            <v>2</v>
          </cell>
        </row>
        <row r="178">
          <cell r="B178" t="str">
            <v>40S</v>
          </cell>
          <cell r="C178">
            <v>0.375</v>
          </cell>
          <cell r="D178">
            <v>2.31</v>
          </cell>
          <cell r="E178">
            <v>1</v>
          </cell>
          <cell r="F178">
            <v>0</v>
          </cell>
          <cell r="G178">
            <v>0</v>
          </cell>
          <cell r="H178">
            <v>0</v>
          </cell>
          <cell r="I178">
            <v>7.0000000000000007E-2</v>
          </cell>
          <cell r="J178">
            <v>0</v>
          </cell>
          <cell r="K178">
            <v>7.0000000000000007E-2</v>
          </cell>
          <cell r="L178">
            <v>0</v>
          </cell>
          <cell r="M178">
            <v>0</v>
          </cell>
          <cell r="N178">
            <v>0</v>
          </cell>
          <cell r="O178">
            <v>0</v>
          </cell>
          <cell r="P178">
            <v>2</v>
          </cell>
        </row>
        <row r="179">
          <cell r="B179" t="str">
            <v>40S</v>
          </cell>
          <cell r="C179">
            <v>0.5</v>
          </cell>
          <cell r="D179">
            <v>2.77</v>
          </cell>
          <cell r="E179">
            <v>1</v>
          </cell>
          <cell r="F179">
            <v>0</v>
          </cell>
          <cell r="G179">
            <v>0</v>
          </cell>
          <cell r="H179">
            <v>0</v>
          </cell>
          <cell r="I179">
            <v>7.0000000000000007E-2</v>
          </cell>
          <cell r="J179">
            <v>0</v>
          </cell>
          <cell r="K179">
            <v>7.0000000000000007E-2</v>
          </cell>
          <cell r="L179">
            <v>0</v>
          </cell>
          <cell r="M179">
            <v>0</v>
          </cell>
          <cell r="N179">
            <v>0</v>
          </cell>
          <cell r="O179">
            <v>0</v>
          </cell>
          <cell r="P179">
            <v>2</v>
          </cell>
        </row>
        <row r="180">
          <cell r="B180" t="str">
            <v>40S</v>
          </cell>
          <cell r="C180">
            <v>0.5</v>
          </cell>
          <cell r="D180">
            <v>2.77</v>
          </cell>
          <cell r="E180">
            <v>1</v>
          </cell>
          <cell r="F180">
            <v>0</v>
          </cell>
          <cell r="G180">
            <v>0</v>
          </cell>
          <cell r="H180">
            <v>0</v>
          </cell>
          <cell r="I180">
            <v>7.0000000000000007E-2</v>
          </cell>
          <cell r="J180">
            <v>0</v>
          </cell>
          <cell r="K180">
            <v>7.0000000000000007E-2</v>
          </cell>
          <cell r="L180">
            <v>0</v>
          </cell>
          <cell r="M180">
            <v>0</v>
          </cell>
          <cell r="N180">
            <v>0</v>
          </cell>
          <cell r="O180">
            <v>0</v>
          </cell>
          <cell r="P180">
            <v>2</v>
          </cell>
        </row>
        <row r="181">
          <cell r="B181" t="str">
            <v>40S</v>
          </cell>
          <cell r="C181">
            <v>0.5</v>
          </cell>
          <cell r="D181">
            <v>2.77</v>
          </cell>
          <cell r="E181">
            <v>1</v>
          </cell>
          <cell r="F181">
            <v>0</v>
          </cell>
          <cell r="G181">
            <v>0</v>
          </cell>
          <cell r="H181">
            <v>0</v>
          </cell>
          <cell r="I181">
            <v>7.0000000000000007E-2</v>
          </cell>
          <cell r="J181">
            <v>0</v>
          </cell>
          <cell r="K181">
            <v>7.0000000000000007E-2</v>
          </cell>
          <cell r="L181">
            <v>0</v>
          </cell>
          <cell r="M181">
            <v>0</v>
          </cell>
          <cell r="N181">
            <v>0</v>
          </cell>
          <cell r="O181">
            <v>0</v>
          </cell>
          <cell r="P181">
            <v>2</v>
          </cell>
        </row>
        <row r="182">
          <cell r="B182" t="str">
            <v>40S</v>
          </cell>
          <cell r="C182">
            <v>0.75</v>
          </cell>
          <cell r="D182">
            <v>2.87</v>
          </cell>
          <cell r="E182">
            <v>1</v>
          </cell>
          <cell r="F182">
            <v>0</v>
          </cell>
          <cell r="G182">
            <v>0</v>
          </cell>
          <cell r="H182">
            <v>0</v>
          </cell>
          <cell r="I182">
            <v>7.0000000000000007E-2</v>
          </cell>
          <cell r="J182">
            <v>0</v>
          </cell>
          <cell r="K182">
            <v>7.0000000000000007E-2</v>
          </cell>
          <cell r="L182">
            <v>0</v>
          </cell>
          <cell r="M182">
            <v>0</v>
          </cell>
          <cell r="N182">
            <v>0</v>
          </cell>
          <cell r="O182">
            <v>0</v>
          </cell>
          <cell r="P182">
            <v>2</v>
          </cell>
        </row>
        <row r="183">
          <cell r="B183" t="str">
            <v>40S</v>
          </cell>
          <cell r="C183">
            <v>0.75</v>
          </cell>
          <cell r="D183">
            <v>2.87</v>
          </cell>
          <cell r="E183">
            <v>1</v>
          </cell>
          <cell r="F183">
            <v>0</v>
          </cell>
          <cell r="G183">
            <v>0</v>
          </cell>
          <cell r="H183">
            <v>0</v>
          </cell>
          <cell r="I183">
            <v>7.0000000000000007E-2</v>
          </cell>
          <cell r="J183">
            <v>0</v>
          </cell>
          <cell r="K183">
            <v>7.0000000000000007E-2</v>
          </cell>
          <cell r="L183">
            <v>0</v>
          </cell>
          <cell r="M183">
            <v>0</v>
          </cell>
          <cell r="N183">
            <v>0</v>
          </cell>
          <cell r="O183">
            <v>0</v>
          </cell>
          <cell r="P183">
            <v>2</v>
          </cell>
        </row>
        <row r="184">
          <cell r="B184" t="str">
            <v>40S</v>
          </cell>
          <cell r="C184">
            <v>0.75</v>
          </cell>
          <cell r="D184">
            <v>2.87</v>
          </cell>
          <cell r="E184">
            <v>1</v>
          </cell>
          <cell r="F184">
            <v>0</v>
          </cell>
          <cell r="G184">
            <v>0</v>
          </cell>
          <cell r="H184">
            <v>0</v>
          </cell>
          <cell r="I184">
            <v>7.0000000000000007E-2</v>
          </cell>
          <cell r="J184">
            <v>0</v>
          </cell>
          <cell r="K184">
            <v>7.0000000000000007E-2</v>
          </cell>
          <cell r="L184">
            <v>0</v>
          </cell>
          <cell r="M184">
            <v>0</v>
          </cell>
          <cell r="N184">
            <v>0</v>
          </cell>
          <cell r="O184">
            <v>0</v>
          </cell>
          <cell r="P184">
            <v>2</v>
          </cell>
        </row>
        <row r="185">
          <cell r="B185" t="str">
            <v>40S</v>
          </cell>
          <cell r="C185">
            <v>1</v>
          </cell>
          <cell r="D185">
            <v>3.38</v>
          </cell>
          <cell r="E185">
            <v>1</v>
          </cell>
          <cell r="F185">
            <v>0</v>
          </cell>
          <cell r="G185">
            <v>0</v>
          </cell>
          <cell r="H185">
            <v>0</v>
          </cell>
          <cell r="I185">
            <v>0.12</v>
          </cell>
          <cell r="J185">
            <v>0</v>
          </cell>
          <cell r="K185">
            <v>0.12</v>
          </cell>
          <cell r="L185">
            <v>0</v>
          </cell>
          <cell r="M185">
            <v>0</v>
          </cell>
          <cell r="N185">
            <v>0</v>
          </cell>
          <cell r="O185">
            <v>0</v>
          </cell>
          <cell r="P185">
            <v>2</v>
          </cell>
        </row>
        <row r="186">
          <cell r="B186" t="str">
            <v>40S</v>
          </cell>
          <cell r="C186">
            <v>1</v>
          </cell>
          <cell r="D186">
            <v>3.38</v>
          </cell>
          <cell r="E186">
            <v>1</v>
          </cell>
          <cell r="F186">
            <v>0</v>
          </cell>
          <cell r="G186">
            <v>0</v>
          </cell>
          <cell r="H186">
            <v>0</v>
          </cell>
          <cell r="I186">
            <v>0.12</v>
          </cell>
          <cell r="J186">
            <v>0</v>
          </cell>
          <cell r="K186">
            <v>0.12</v>
          </cell>
          <cell r="L186">
            <v>0</v>
          </cell>
          <cell r="M186">
            <v>0</v>
          </cell>
          <cell r="N186">
            <v>0</v>
          </cell>
          <cell r="O186">
            <v>0</v>
          </cell>
          <cell r="P186">
            <v>2</v>
          </cell>
        </row>
        <row r="187">
          <cell r="B187" t="str">
            <v>40S</v>
          </cell>
          <cell r="C187">
            <v>1</v>
          </cell>
          <cell r="D187">
            <v>3.38</v>
          </cell>
          <cell r="E187">
            <v>1</v>
          </cell>
          <cell r="F187">
            <v>0</v>
          </cell>
          <cell r="G187">
            <v>0</v>
          </cell>
          <cell r="H187">
            <v>0</v>
          </cell>
          <cell r="I187">
            <v>0.12</v>
          </cell>
          <cell r="J187">
            <v>0</v>
          </cell>
          <cell r="K187">
            <v>0.12</v>
          </cell>
          <cell r="L187">
            <v>0</v>
          </cell>
          <cell r="M187">
            <v>0</v>
          </cell>
          <cell r="N187">
            <v>0</v>
          </cell>
          <cell r="O187">
            <v>0</v>
          </cell>
          <cell r="P187">
            <v>2</v>
          </cell>
        </row>
        <row r="188">
          <cell r="B188" t="str">
            <v>40S</v>
          </cell>
          <cell r="C188">
            <v>1.25</v>
          </cell>
          <cell r="D188">
            <v>3.56</v>
          </cell>
          <cell r="E188">
            <v>1</v>
          </cell>
          <cell r="F188">
            <v>0</v>
          </cell>
          <cell r="G188">
            <v>0</v>
          </cell>
          <cell r="H188">
            <v>0</v>
          </cell>
          <cell r="I188">
            <v>0.15</v>
          </cell>
          <cell r="J188">
            <v>0</v>
          </cell>
          <cell r="K188">
            <v>0.15</v>
          </cell>
          <cell r="L188">
            <v>0</v>
          </cell>
          <cell r="M188">
            <v>0</v>
          </cell>
          <cell r="N188">
            <v>0</v>
          </cell>
          <cell r="O188">
            <v>0</v>
          </cell>
          <cell r="P188">
            <v>2</v>
          </cell>
        </row>
        <row r="189">
          <cell r="B189" t="str">
            <v>40S</v>
          </cell>
          <cell r="C189">
            <v>1.25</v>
          </cell>
          <cell r="D189">
            <v>3.56</v>
          </cell>
          <cell r="E189">
            <v>1</v>
          </cell>
          <cell r="F189">
            <v>0</v>
          </cell>
          <cell r="G189">
            <v>0</v>
          </cell>
          <cell r="H189">
            <v>0</v>
          </cell>
          <cell r="I189">
            <v>0.15</v>
          </cell>
          <cell r="J189">
            <v>0</v>
          </cell>
          <cell r="K189">
            <v>0.15</v>
          </cell>
          <cell r="L189">
            <v>0</v>
          </cell>
          <cell r="M189">
            <v>0</v>
          </cell>
          <cell r="N189">
            <v>0</v>
          </cell>
          <cell r="O189">
            <v>0</v>
          </cell>
          <cell r="P189">
            <v>2</v>
          </cell>
        </row>
        <row r="190">
          <cell r="B190" t="str">
            <v>40S</v>
          </cell>
          <cell r="C190">
            <v>1.25</v>
          </cell>
          <cell r="D190">
            <v>3.56</v>
          </cell>
          <cell r="E190">
            <v>1</v>
          </cell>
          <cell r="F190">
            <v>0</v>
          </cell>
          <cell r="G190">
            <v>0</v>
          </cell>
          <cell r="H190">
            <v>0</v>
          </cell>
          <cell r="I190">
            <v>0.15</v>
          </cell>
          <cell r="J190">
            <v>8.42</v>
          </cell>
          <cell r="K190">
            <v>0.15</v>
          </cell>
          <cell r="L190">
            <v>0</v>
          </cell>
          <cell r="M190">
            <v>0</v>
          </cell>
          <cell r="N190">
            <v>0</v>
          </cell>
          <cell r="O190">
            <v>0</v>
          </cell>
          <cell r="P190">
            <v>2</v>
          </cell>
        </row>
        <row r="191">
          <cell r="B191" t="str">
            <v>40S</v>
          </cell>
          <cell r="C191">
            <v>1.5</v>
          </cell>
          <cell r="D191">
            <v>3.68</v>
          </cell>
          <cell r="E191">
            <v>1</v>
          </cell>
          <cell r="F191">
            <v>0</v>
          </cell>
          <cell r="G191">
            <v>0</v>
          </cell>
          <cell r="H191">
            <v>0</v>
          </cell>
          <cell r="I191">
            <v>0.15</v>
          </cell>
          <cell r="J191">
            <v>0</v>
          </cell>
          <cell r="K191">
            <v>0.15</v>
          </cell>
          <cell r="L191">
            <v>0</v>
          </cell>
          <cell r="M191">
            <v>0</v>
          </cell>
          <cell r="N191">
            <v>0</v>
          </cell>
          <cell r="O191">
            <v>0</v>
          </cell>
          <cell r="P191">
            <v>2</v>
          </cell>
        </row>
        <row r="192">
          <cell r="B192" t="str">
            <v>40S</v>
          </cell>
          <cell r="C192">
            <v>1.5</v>
          </cell>
          <cell r="D192">
            <v>3.68</v>
          </cell>
          <cell r="E192">
            <v>1</v>
          </cell>
          <cell r="F192">
            <v>0</v>
          </cell>
          <cell r="G192">
            <v>0</v>
          </cell>
          <cell r="H192">
            <v>0</v>
          </cell>
          <cell r="I192">
            <v>0.15</v>
          </cell>
          <cell r="J192">
            <v>0</v>
          </cell>
          <cell r="K192">
            <v>0.15</v>
          </cell>
          <cell r="L192">
            <v>0</v>
          </cell>
          <cell r="M192">
            <v>0</v>
          </cell>
          <cell r="N192">
            <v>0</v>
          </cell>
          <cell r="O192">
            <v>0</v>
          </cell>
          <cell r="P192">
            <v>2</v>
          </cell>
        </row>
        <row r="193">
          <cell r="B193" t="str">
            <v>40S</v>
          </cell>
          <cell r="C193">
            <v>1.5</v>
          </cell>
          <cell r="D193">
            <v>3.68</v>
          </cell>
          <cell r="E193">
            <v>1</v>
          </cell>
          <cell r="F193">
            <v>0</v>
          </cell>
          <cell r="G193">
            <v>0</v>
          </cell>
          <cell r="H193">
            <v>0</v>
          </cell>
          <cell r="I193">
            <v>0.15</v>
          </cell>
          <cell r="J193">
            <v>0</v>
          </cell>
          <cell r="K193">
            <v>0.15</v>
          </cell>
          <cell r="L193">
            <v>0</v>
          </cell>
          <cell r="M193">
            <v>0</v>
          </cell>
          <cell r="N193">
            <v>0</v>
          </cell>
          <cell r="O193">
            <v>0</v>
          </cell>
          <cell r="P193">
            <v>2</v>
          </cell>
        </row>
        <row r="194">
          <cell r="B194" t="str">
            <v>40S</v>
          </cell>
          <cell r="C194">
            <v>2</v>
          </cell>
          <cell r="D194">
            <v>3.91</v>
          </cell>
          <cell r="E194">
            <v>1</v>
          </cell>
          <cell r="F194">
            <v>0</v>
          </cell>
          <cell r="G194">
            <v>0</v>
          </cell>
          <cell r="H194">
            <v>0</v>
          </cell>
          <cell r="I194">
            <v>0.3</v>
          </cell>
          <cell r="J194">
            <v>0</v>
          </cell>
          <cell r="K194">
            <v>0.3</v>
          </cell>
          <cell r="L194">
            <v>0</v>
          </cell>
          <cell r="M194">
            <v>0</v>
          </cell>
          <cell r="N194">
            <v>0</v>
          </cell>
          <cell r="O194">
            <v>0</v>
          </cell>
          <cell r="P194">
            <v>2</v>
          </cell>
        </row>
        <row r="195">
          <cell r="B195" t="str">
            <v>40S</v>
          </cell>
          <cell r="C195">
            <v>2</v>
          </cell>
          <cell r="D195">
            <v>3.91</v>
          </cell>
          <cell r="E195">
            <v>1</v>
          </cell>
          <cell r="F195">
            <v>0</v>
          </cell>
          <cell r="G195">
            <v>0</v>
          </cell>
          <cell r="H195">
            <v>0</v>
          </cell>
          <cell r="I195">
            <v>0.3</v>
          </cell>
          <cell r="J195">
            <v>0</v>
          </cell>
          <cell r="K195">
            <v>0.3</v>
          </cell>
          <cell r="L195">
            <v>2</v>
          </cell>
          <cell r="M195">
            <v>0</v>
          </cell>
          <cell r="N195">
            <v>4.1166770151461775E-312</v>
          </cell>
          <cell r="O195" t="str">
            <v>40S</v>
          </cell>
          <cell r="P195">
            <v>2</v>
          </cell>
          <cell r="Q195">
            <v>3.9099923706054689</v>
          </cell>
          <cell r="R195">
            <v>1</v>
          </cell>
        </row>
        <row r="196">
          <cell r="B196" t="str">
            <v>40S</v>
          </cell>
          <cell r="C196">
            <v>2</v>
          </cell>
          <cell r="D196">
            <v>3.91</v>
          </cell>
          <cell r="E196">
            <v>1</v>
          </cell>
          <cell r="F196">
            <v>0</v>
          </cell>
          <cell r="G196">
            <v>0</v>
          </cell>
          <cell r="H196">
            <v>0</v>
          </cell>
          <cell r="I196">
            <v>0.3</v>
          </cell>
          <cell r="J196">
            <v>0</v>
          </cell>
          <cell r="K196">
            <v>0.3</v>
          </cell>
          <cell r="L196">
            <v>0</v>
          </cell>
          <cell r="M196">
            <v>0</v>
          </cell>
          <cell r="N196">
            <v>0</v>
          </cell>
          <cell r="O196">
            <v>0</v>
          </cell>
          <cell r="P196">
            <v>2</v>
          </cell>
        </row>
        <row r="197">
          <cell r="B197" t="str">
            <v>40S</v>
          </cell>
          <cell r="C197">
            <v>2.5</v>
          </cell>
          <cell r="D197">
            <v>5.16</v>
          </cell>
          <cell r="E197">
            <v>1</v>
          </cell>
          <cell r="F197">
            <v>0</v>
          </cell>
          <cell r="G197">
            <v>0</v>
          </cell>
          <cell r="H197">
            <v>0</v>
          </cell>
          <cell r="I197">
            <v>0.25</v>
          </cell>
          <cell r="J197">
            <v>0.2</v>
          </cell>
          <cell r="K197">
            <v>0.45</v>
          </cell>
          <cell r="L197">
            <v>0</v>
          </cell>
          <cell r="M197">
            <v>0</v>
          </cell>
          <cell r="N197">
            <v>0</v>
          </cell>
          <cell r="O197">
            <v>0</v>
          </cell>
          <cell r="P197">
            <v>2</v>
          </cell>
        </row>
        <row r="198">
          <cell r="B198" t="str">
            <v>40S</v>
          </cell>
          <cell r="C198">
            <v>3</v>
          </cell>
          <cell r="D198">
            <v>5.49</v>
          </cell>
          <cell r="E198">
            <v>1</v>
          </cell>
          <cell r="F198">
            <v>0</v>
          </cell>
          <cell r="G198">
            <v>0</v>
          </cell>
          <cell r="H198">
            <v>0</v>
          </cell>
          <cell r="I198">
            <v>0.3</v>
          </cell>
          <cell r="J198">
            <v>0.3</v>
          </cell>
          <cell r="K198">
            <v>0.6</v>
          </cell>
          <cell r="L198">
            <v>0</v>
          </cell>
          <cell r="M198">
            <v>0</v>
          </cell>
          <cell r="N198">
            <v>0</v>
          </cell>
          <cell r="O198">
            <v>0</v>
          </cell>
          <cell r="P198">
            <v>2</v>
          </cell>
        </row>
        <row r="199">
          <cell r="B199" t="str">
            <v>40S</v>
          </cell>
          <cell r="C199">
            <v>3.5</v>
          </cell>
          <cell r="D199">
            <v>5.74</v>
          </cell>
          <cell r="E199">
            <v>1</v>
          </cell>
          <cell r="F199">
            <v>0</v>
          </cell>
          <cell r="G199">
            <v>0</v>
          </cell>
          <cell r="H199">
            <v>0</v>
          </cell>
          <cell r="I199">
            <v>0.35</v>
          </cell>
          <cell r="J199">
            <v>0.4</v>
          </cell>
          <cell r="K199">
            <v>0.75</v>
          </cell>
          <cell r="L199">
            <v>0</v>
          </cell>
          <cell r="M199">
            <v>0</v>
          </cell>
          <cell r="N199">
            <v>0</v>
          </cell>
          <cell r="O199">
            <v>0</v>
          </cell>
          <cell r="P199">
            <v>3</v>
          </cell>
        </row>
        <row r="200">
          <cell r="B200" t="str">
            <v>40S</v>
          </cell>
          <cell r="C200">
            <v>4</v>
          </cell>
          <cell r="D200">
            <v>6.02</v>
          </cell>
          <cell r="E200">
            <v>1</v>
          </cell>
          <cell r="F200">
            <v>0</v>
          </cell>
          <cell r="G200">
            <v>0</v>
          </cell>
          <cell r="H200">
            <v>0</v>
          </cell>
          <cell r="I200">
            <v>0.41</v>
          </cell>
          <cell r="J200">
            <v>0.49</v>
          </cell>
          <cell r="K200">
            <v>0.89999999999999991</v>
          </cell>
          <cell r="L200">
            <v>0</v>
          </cell>
          <cell r="M200">
            <v>0</v>
          </cell>
          <cell r="N200">
            <v>0</v>
          </cell>
          <cell r="O200">
            <v>0</v>
          </cell>
          <cell r="P200">
            <v>3</v>
          </cell>
        </row>
        <row r="201">
          <cell r="B201" t="str">
            <v>40S</v>
          </cell>
          <cell r="C201">
            <v>5</v>
          </cell>
          <cell r="D201">
            <v>6.55</v>
          </cell>
          <cell r="E201">
            <v>1</v>
          </cell>
          <cell r="F201">
            <v>0</v>
          </cell>
          <cell r="G201">
            <v>0</v>
          </cell>
          <cell r="H201">
            <v>0</v>
          </cell>
          <cell r="I201">
            <v>0.51</v>
          </cell>
          <cell r="J201">
            <v>0.54</v>
          </cell>
          <cell r="K201">
            <v>1.05</v>
          </cell>
          <cell r="L201">
            <v>0</v>
          </cell>
          <cell r="M201">
            <v>0</v>
          </cell>
          <cell r="N201">
            <v>0</v>
          </cell>
          <cell r="O201">
            <v>0</v>
          </cell>
          <cell r="P201">
            <v>4</v>
          </cell>
        </row>
        <row r="202">
          <cell r="B202" t="str">
            <v>40S</v>
          </cell>
          <cell r="C202">
            <v>6</v>
          </cell>
          <cell r="D202">
            <v>7.11</v>
          </cell>
          <cell r="E202">
            <v>1</v>
          </cell>
          <cell r="F202">
            <v>0</v>
          </cell>
          <cell r="G202">
            <v>0</v>
          </cell>
          <cell r="H202">
            <v>0</v>
          </cell>
          <cell r="I202">
            <v>0.61</v>
          </cell>
          <cell r="J202">
            <v>1.04</v>
          </cell>
          <cell r="K202">
            <v>1.65</v>
          </cell>
          <cell r="L202">
            <v>0</v>
          </cell>
          <cell r="M202">
            <v>0</v>
          </cell>
          <cell r="N202">
            <v>0</v>
          </cell>
          <cell r="O202">
            <v>0</v>
          </cell>
          <cell r="P202">
            <v>4</v>
          </cell>
        </row>
        <row r="203">
          <cell r="B203" t="str">
            <v>40S</v>
          </cell>
          <cell r="C203">
            <v>8</v>
          </cell>
          <cell r="D203">
            <v>8.18</v>
          </cell>
          <cell r="E203">
            <v>1</v>
          </cell>
          <cell r="F203">
            <v>0</v>
          </cell>
          <cell r="G203">
            <v>0</v>
          </cell>
          <cell r="H203">
            <v>0</v>
          </cell>
          <cell r="I203">
            <v>0.81</v>
          </cell>
          <cell r="J203">
            <v>1.73</v>
          </cell>
          <cell r="K203">
            <v>2.54</v>
          </cell>
          <cell r="L203">
            <v>0</v>
          </cell>
          <cell r="M203">
            <v>0</v>
          </cell>
          <cell r="N203">
            <v>0</v>
          </cell>
          <cell r="O203">
            <v>0</v>
          </cell>
          <cell r="P203">
            <v>4</v>
          </cell>
        </row>
        <row r="204">
          <cell r="B204" t="str">
            <v>40S</v>
          </cell>
          <cell r="C204">
            <v>10</v>
          </cell>
          <cell r="D204">
            <v>9.27</v>
          </cell>
          <cell r="E204">
            <v>1</v>
          </cell>
          <cell r="F204">
            <v>0</v>
          </cell>
          <cell r="G204">
            <v>0</v>
          </cell>
          <cell r="H204">
            <v>0</v>
          </cell>
          <cell r="I204">
            <v>1.01</v>
          </cell>
          <cell r="J204">
            <v>3.04</v>
          </cell>
          <cell r="K204">
            <v>4.05</v>
          </cell>
          <cell r="L204">
            <v>0</v>
          </cell>
          <cell r="M204">
            <v>0</v>
          </cell>
          <cell r="N204">
            <v>0</v>
          </cell>
          <cell r="O204">
            <v>0</v>
          </cell>
          <cell r="P204">
            <v>4</v>
          </cell>
        </row>
        <row r="205">
          <cell r="B205" t="str">
            <v>40S</v>
          </cell>
          <cell r="C205">
            <v>12</v>
          </cell>
          <cell r="D205">
            <v>9.5299999999999994</v>
          </cell>
          <cell r="E205">
            <v>1</v>
          </cell>
          <cell r="F205">
            <v>0</v>
          </cell>
          <cell r="G205">
            <v>0</v>
          </cell>
          <cell r="H205">
            <v>0</v>
          </cell>
          <cell r="I205">
            <v>1.22</v>
          </cell>
          <cell r="J205">
            <v>3.28</v>
          </cell>
          <cell r="K205">
            <v>4.5</v>
          </cell>
          <cell r="L205">
            <v>0</v>
          </cell>
          <cell r="M205">
            <v>0</v>
          </cell>
          <cell r="N205">
            <v>0</v>
          </cell>
          <cell r="O205">
            <v>0</v>
          </cell>
          <cell r="P205">
            <v>6</v>
          </cell>
        </row>
        <row r="206">
          <cell r="B206">
            <v>60</v>
          </cell>
          <cell r="C206">
            <v>8</v>
          </cell>
          <cell r="D206">
            <v>10.31</v>
          </cell>
          <cell r="E206">
            <v>1.25</v>
          </cell>
          <cell r="F206">
            <v>0</v>
          </cell>
          <cell r="G206">
            <v>0</v>
          </cell>
          <cell r="H206">
            <v>0</v>
          </cell>
          <cell r="I206">
            <v>0.81</v>
          </cell>
          <cell r="J206">
            <v>2.64</v>
          </cell>
          <cell r="K206">
            <v>3.45</v>
          </cell>
          <cell r="L206">
            <v>0</v>
          </cell>
          <cell r="M206">
            <v>0</v>
          </cell>
          <cell r="N206">
            <v>0</v>
          </cell>
          <cell r="O206">
            <v>0</v>
          </cell>
          <cell r="P206">
            <v>4</v>
          </cell>
        </row>
        <row r="207">
          <cell r="B207">
            <v>60</v>
          </cell>
          <cell r="C207">
            <v>10</v>
          </cell>
          <cell r="D207">
            <v>12.7</v>
          </cell>
          <cell r="E207">
            <v>1.25</v>
          </cell>
          <cell r="F207">
            <v>0</v>
          </cell>
          <cell r="G207">
            <v>0</v>
          </cell>
          <cell r="H207">
            <v>0</v>
          </cell>
          <cell r="I207">
            <v>1.01</v>
          </cell>
          <cell r="J207">
            <v>5.74</v>
          </cell>
          <cell r="K207">
            <v>6.75</v>
          </cell>
          <cell r="L207">
            <v>0</v>
          </cell>
          <cell r="M207">
            <v>0</v>
          </cell>
          <cell r="N207">
            <v>0</v>
          </cell>
          <cell r="O207">
            <v>0</v>
          </cell>
          <cell r="P207">
            <v>4</v>
          </cell>
        </row>
        <row r="208">
          <cell r="B208">
            <v>60</v>
          </cell>
          <cell r="C208">
            <v>12</v>
          </cell>
          <cell r="D208">
            <v>14.27</v>
          </cell>
          <cell r="E208">
            <v>1.25</v>
          </cell>
          <cell r="F208">
            <v>0</v>
          </cell>
          <cell r="G208">
            <v>0</v>
          </cell>
          <cell r="H208">
            <v>0</v>
          </cell>
          <cell r="I208">
            <v>1.22</v>
          </cell>
          <cell r="J208">
            <v>8.3800000000000008</v>
          </cell>
          <cell r="K208">
            <v>9.6000000000000014</v>
          </cell>
          <cell r="L208">
            <v>0</v>
          </cell>
          <cell r="M208">
            <v>0</v>
          </cell>
          <cell r="N208">
            <v>0</v>
          </cell>
          <cell r="O208">
            <v>0</v>
          </cell>
          <cell r="P208">
            <v>6</v>
          </cell>
        </row>
        <row r="209">
          <cell r="B209">
            <v>60</v>
          </cell>
          <cell r="C209">
            <v>14</v>
          </cell>
          <cell r="D209">
            <v>15.09</v>
          </cell>
          <cell r="E209">
            <v>1.5</v>
          </cell>
          <cell r="F209">
            <v>0</v>
          </cell>
          <cell r="G209">
            <v>0</v>
          </cell>
          <cell r="H209">
            <v>0</v>
          </cell>
          <cell r="I209">
            <v>1.42</v>
          </cell>
          <cell r="J209">
            <v>9.9700000000000006</v>
          </cell>
          <cell r="K209">
            <v>11.39</v>
          </cell>
          <cell r="L209">
            <v>0</v>
          </cell>
          <cell r="M209">
            <v>0</v>
          </cell>
          <cell r="N209">
            <v>0</v>
          </cell>
          <cell r="O209">
            <v>0</v>
          </cell>
          <cell r="P209">
            <v>6</v>
          </cell>
        </row>
        <row r="210">
          <cell r="B210">
            <v>60</v>
          </cell>
          <cell r="C210">
            <v>16</v>
          </cell>
          <cell r="D210">
            <v>16.66</v>
          </cell>
          <cell r="E210">
            <v>1.5</v>
          </cell>
          <cell r="F210">
            <v>0</v>
          </cell>
          <cell r="G210">
            <v>0</v>
          </cell>
          <cell r="H210">
            <v>0</v>
          </cell>
          <cell r="I210">
            <v>1.62</v>
          </cell>
          <cell r="J210">
            <v>14.88</v>
          </cell>
          <cell r="K210">
            <v>16.5</v>
          </cell>
          <cell r="L210">
            <v>0</v>
          </cell>
          <cell r="M210">
            <v>0</v>
          </cell>
          <cell r="N210">
            <v>0</v>
          </cell>
          <cell r="O210">
            <v>0</v>
          </cell>
          <cell r="P210">
            <v>6</v>
          </cell>
        </row>
        <row r="211">
          <cell r="B211">
            <v>60</v>
          </cell>
          <cell r="C211">
            <v>18</v>
          </cell>
          <cell r="D211">
            <v>19.05</v>
          </cell>
          <cell r="E211">
            <v>2</v>
          </cell>
          <cell r="F211">
            <v>0</v>
          </cell>
          <cell r="G211">
            <v>0</v>
          </cell>
          <cell r="H211">
            <v>0</v>
          </cell>
          <cell r="I211">
            <v>1.82</v>
          </cell>
          <cell r="J211">
            <v>20.67</v>
          </cell>
          <cell r="K211">
            <v>22.490000000000002</v>
          </cell>
          <cell r="L211">
            <v>0</v>
          </cell>
          <cell r="M211">
            <v>0</v>
          </cell>
          <cell r="N211">
            <v>0</v>
          </cell>
          <cell r="O211">
            <v>0</v>
          </cell>
          <cell r="P211">
            <v>6</v>
          </cell>
        </row>
        <row r="212">
          <cell r="B212">
            <v>60</v>
          </cell>
          <cell r="C212">
            <v>20</v>
          </cell>
          <cell r="D212">
            <v>20.62</v>
          </cell>
          <cell r="E212">
            <v>2</v>
          </cell>
          <cell r="F212">
            <v>0</v>
          </cell>
          <cell r="G212">
            <v>0</v>
          </cell>
          <cell r="H212">
            <v>0</v>
          </cell>
          <cell r="I212">
            <v>2.0299999999999998</v>
          </cell>
          <cell r="J212">
            <v>23.47</v>
          </cell>
          <cell r="K212">
            <v>25.5</v>
          </cell>
          <cell r="L212">
            <v>0</v>
          </cell>
          <cell r="M212">
            <v>0</v>
          </cell>
          <cell r="N212">
            <v>0</v>
          </cell>
          <cell r="O212">
            <v>0</v>
          </cell>
          <cell r="P212">
            <v>7</v>
          </cell>
        </row>
        <row r="213">
          <cell r="B213">
            <v>60</v>
          </cell>
          <cell r="C213">
            <v>22</v>
          </cell>
          <cell r="D213">
            <v>22.23</v>
          </cell>
          <cell r="E213">
            <v>2</v>
          </cell>
          <cell r="F213">
            <v>0</v>
          </cell>
          <cell r="G213">
            <v>0</v>
          </cell>
          <cell r="H213">
            <v>0</v>
          </cell>
          <cell r="I213">
            <v>2.23</v>
          </cell>
          <cell r="J213">
            <v>29.27</v>
          </cell>
          <cell r="K213">
            <v>31.5</v>
          </cell>
          <cell r="L213">
            <v>0</v>
          </cell>
          <cell r="M213">
            <v>0</v>
          </cell>
          <cell r="N213">
            <v>0</v>
          </cell>
          <cell r="O213">
            <v>0</v>
          </cell>
          <cell r="P213">
            <v>8</v>
          </cell>
        </row>
        <row r="214">
          <cell r="B214">
            <v>60</v>
          </cell>
          <cell r="C214">
            <v>24</v>
          </cell>
          <cell r="D214">
            <v>24.61</v>
          </cell>
          <cell r="E214">
            <v>2</v>
          </cell>
          <cell r="F214">
            <v>0</v>
          </cell>
          <cell r="G214">
            <v>0</v>
          </cell>
          <cell r="H214">
            <v>0</v>
          </cell>
          <cell r="I214">
            <v>2.4300000000000002</v>
          </cell>
          <cell r="J214">
            <v>35.07</v>
          </cell>
          <cell r="K214">
            <v>37.5</v>
          </cell>
          <cell r="L214">
            <v>0</v>
          </cell>
          <cell r="M214">
            <v>0</v>
          </cell>
          <cell r="N214">
            <v>0</v>
          </cell>
          <cell r="O214">
            <v>0</v>
          </cell>
          <cell r="P214">
            <v>8</v>
          </cell>
        </row>
        <row r="215">
          <cell r="B215">
            <v>80</v>
          </cell>
          <cell r="C215">
            <v>0.125</v>
          </cell>
          <cell r="D215">
            <v>2.41</v>
          </cell>
          <cell r="E215">
            <v>1</v>
          </cell>
          <cell r="F215">
            <v>0</v>
          </cell>
          <cell r="G215">
            <v>0</v>
          </cell>
          <cell r="H215">
            <v>0</v>
          </cell>
          <cell r="I215">
            <v>7.0000000000000007E-2</v>
          </cell>
          <cell r="J215">
            <v>0</v>
          </cell>
          <cell r="K215">
            <v>7.0000000000000007E-2</v>
          </cell>
          <cell r="L215">
            <v>0</v>
          </cell>
          <cell r="M215">
            <v>0</v>
          </cell>
          <cell r="N215">
            <v>0</v>
          </cell>
          <cell r="O215">
            <v>0</v>
          </cell>
          <cell r="P215">
            <v>2</v>
          </cell>
        </row>
        <row r="216">
          <cell r="B216">
            <v>80</v>
          </cell>
          <cell r="C216">
            <v>0.125</v>
          </cell>
          <cell r="D216">
            <v>2.41</v>
          </cell>
          <cell r="E216">
            <v>1</v>
          </cell>
          <cell r="F216">
            <v>0</v>
          </cell>
          <cell r="G216">
            <v>0</v>
          </cell>
          <cell r="H216">
            <v>0</v>
          </cell>
          <cell r="I216">
            <v>7.0000000000000007E-2</v>
          </cell>
          <cell r="J216">
            <v>0</v>
          </cell>
          <cell r="K216">
            <v>7.0000000000000007E-2</v>
          </cell>
          <cell r="L216">
            <v>0</v>
          </cell>
          <cell r="M216">
            <v>0</v>
          </cell>
          <cell r="N216">
            <v>0</v>
          </cell>
          <cell r="O216">
            <v>0</v>
          </cell>
          <cell r="P216">
            <v>2</v>
          </cell>
        </row>
        <row r="217">
          <cell r="B217">
            <v>80</v>
          </cell>
          <cell r="C217">
            <v>0.125</v>
          </cell>
          <cell r="D217">
            <v>2.41</v>
          </cell>
          <cell r="E217">
            <v>1</v>
          </cell>
          <cell r="F217">
            <v>0</v>
          </cell>
          <cell r="G217">
            <v>0</v>
          </cell>
          <cell r="H217">
            <v>0</v>
          </cell>
          <cell r="I217">
            <v>7.0000000000000007E-2</v>
          </cell>
          <cell r="J217">
            <v>0</v>
          </cell>
          <cell r="K217">
            <v>7.0000000000000007E-2</v>
          </cell>
          <cell r="L217">
            <v>0</v>
          </cell>
          <cell r="M217">
            <v>0</v>
          </cell>
          <cell r="N217">
            <v>0</v>
          </cell>
          <cell r="O217">
            <v>0</v>
          </cell>
          <cell r="P217">
            <v>2</v>
          </cell>
        </row>
        <row r="218">
          <cell r="B218">
            <v>80</v>
          </cell>
          <cell r="C218">
            <v>0.25</v>
          </cell>
          <cell r="D218">
            <v>3.02</v>
          </cell>
          <cell r="E218">
            <v>1</v>
          </cell>
          <cell r="F218">
            <v>0</v>
          </cell>
          <cell r="G218">
            <v>0</v>
          </cell>
          <cell r="H218">
            <v>0</v>
          </cell>
          <cell r="I218">
            <v>7.0000000000000007E-2</v>
          </cell>
          <cell r="J218">
            <v>0</v>
          </cell>
          <cell r="K218">
            <v>7.0000000000000007E-2</v>
          </cell>
          <cell r="L218">
            <v>0</v>
          </cell>
          <cell r="M218">
            <v>0</v>
          </cell>
          <cell r="N218">
            <v>0</v>
          </cell>
          <cell r="O218">
            <v>0</v>
          </cell>
          <cell r="P218">
            <v>2</v>
          </cell>
        </row>
        <row r="219">
          <cell r="B219">
            <v>80</v>
          </cell>
          <cell r="C219">
            <v>0.25</v>
          </cell>
          <cell r="D219">
            <v>3.02</v>
          </cell>
          <cell r="E219">
            <v>1</v>
          </cell>
          <cell r="F219">
            <v>0</v>
          </cell>
          <cell r="G219">
            <v>0</v>
          </cell>
          <cell r="H219">
            <v>0</v>
          </cell>
          <cell r="I219">
            <v>7.0000000000000007E-2</v>
          </cell>
          <cell r="J219">
            <v>0</v>
          </cell>
          <cell r="K219">
            <v>7.0000000000000007E-2</v>
          </cell>
          <cell r="L219">
            <v>0</v>
          </cell>
          <cell r="M219">
            <v>0</v>
          </cell>
          <cell r="N219">
            <v>0</v>
          </cell>
          <cell r="O219">
            <v>0</v>
          </cell>
          <cell r="P219">
            <v>2</v>
          </cell>
        </row>
        <row r="220">
          <cell r="B220">
            <v>80</v>
          </cell>
          <cell r="C220">
            <v>0.25</v>
          </cell>
          <cell r="D220">
            <v>3.02</v>
          </cell>
          <cell r="E220">
            <v>1</v>
          </cell>
          <cell r="F220">
            <v>0</v>
          </cell>
          <cell r="G220">
            <v>0</v>
          </cell>
          <cell r="H220">
            <v>0</v>
          </cell>
          <cell r="I220">
            <v>7.0000000000000007E-2</v>
          </cell>
          <cell r="J220">
            <v>0</v>
          </cell>
          <cell r="K220">
            <v>7.0000000000000007E-2</v>
          </cell>
          <cell r="L220">
            <v>0</v>
          </cell>
          <cell r="M220">
            <v>0</v>
          </cell>
          <cell r="N220">
            <v>0</v>
          </cell>
          <cell r="O220">
            <v>0</v>
          </cell>
          <cell r="P220">
            <v>2</v>
          </cell>
        </row>
        <row r="221">
          <cell r="B221">
            <v>80</v>
          </cell>
          <cell r="C221">
            <v>0.375</v>
          </cell>
          <cell r="D221">
            <v>3.2</v>
          </cell>
          <cell r="E221">
            <v>1</v>
          </cell>
          <cell r="F221">
            <v>0</v>
          </cell>
          <cell r="G221">
            <v>0</v>
          </cell>
          <cell r="H221">
            <v>0</v>
          </cell>
          <cell r="I221">
            <v>7.0000000000000007E-2</v>
          </cell>
          <cell r="J221">
            <v>0</v>
          </cell>
          <cell r="K221">
            <v>7.0000000000000007E-2</v>
          </cell>
          <cell r="L221">
            <v>0</v>
          </cell>
          <cell r="M221">
            <v>0</v>
          </cell>
          <cell r="N221">
            <v>0</v>
          </cell>
          <cell r="O221">
            <v>0</v>
          </cell>
          <cell r="P221">
            <v>2</v>
          </cell>
        </row>
        <row r="222">
          <cell r="B222">
            <v>80</v>
          </cell>
          <cell r="C222">
            <v>0.375</v>
          </cell>
          <cell r="D222">
            <v>3.2</v>
          </cell>
          <cell r="E222">
            <v>1</v>
          </cell>
          <cell r="F222">
            <v>0</v>
          </cell>
          <cell r="G222">
            <v>0</v>
          </cell>
          <cell r="H222">
            <v>0</v>
          </cell>
          <cell r="I222">
            <v>7.0000000000000007E-2</v>
          </cell>
          <cell r="J222">
            <v>0</v>
          </cell>
          <cell r="K222">
            <v>7.0000000000000007E-2</v>
          </cell>
          <cell r="L222">
            <v>0</v>
          </cell>
          <cell r="M222">
            <v>0</v>
          </cell>
          <cell r="N222">
            <v>0</v>
          </cell>
          <cell r="O222">
            <v>0</v>
          </cell>
          <cell r="P222">
            <v>2</v>
          </cell>
        </row>
        <row r="223">
          <cell r="B223">
            <v>80</v>
          </cell>
          <cell r="C223">
            <v>0.375</v>
          </cell>
          <cell r="D223">
            <v>3.2</v>
          </cell>
          <cell r="E223">
            <v>1</v>
          </cell>
          <cell r="F223">
            <v>0</v>
          </cell>
          <cell r="G223">
            <v>0</v>
          </cell>
          <cell r="H223">
            <v>0</v>
          </cell>
          <cell r="I223">
            <v>7.0000000000000007E-2</v>
          </cell>
          <cell r="J223">
            <v>0</v>
          </cell>
          <cell r="K223">
            <v>7.0000000000000007E-2</v>
          </cell>
          <cell r="L223">
            <v>2.12451171875</v>
          </cell>
          <cell r="M223">
            <v>0</v>
          </cell>
          <cell r="N223">
            <v>4.7320557945261064E-312</v>
          </cell>
          <cell r="O223">
            <v>80</v>
          </cell>
          <cell r="P223">
            <v>2</v>
          </cell>
          <cell r="Q223">
            <v>3.73</v>
          </cell>
          <cell r="R223">
            <v>1</v>
          </cell>
        </row>
        <row r="224">
          <cell r="B224">
            <v>80</v>
          </cell>
          <cell r="C224">
            <v>0.5</v>
          </cell>
          <cell r="D224">
            <v>3.73</v>
          </cell>
          <cell r="E224">
            <v>1</v>
          </cell>
          <cell r="F224">
            <v>0</v>
          </cell>
          <cell r="G224">
            <v>0</v>
          </cell>
          <cell r="H224">
            <v>0</v>
          </cell>
          <cell r="I224">
            <v>7.0000000000000007E-2</v>
          </cell>
          <cell r="J224">
            <v>0</v>
          </cell>
          <cell r="K224">
            <v>7.0000000000000007E-2</v>
          </cell>
          <cell r="L224">
            <v>0</v>
          </cell>
          <cell r="M224">
            <v>0</v>
          </cell>
          <cell r="N224">
            <v>0</v>
          </cell>
          <cell r="O224">
            <v>0</v>
          </cell>
          <cell r="P224">
            <v>2</v>
          </cell>
        </row>
        <row r="225">
          <cell r="B225">
            <v>80</v>
          </cell>
          <cell r="C225">
            <v>0.5</v>
          </cell>
          <cell r="D225">
            <v>3.73</v>
          </cell>
          <cell r="E225">
            <v>1</v>
          </cell>
          <cell r="F225">
            <v>0</v>
          </cell>
          <cell r="G225">
            <v>0</v>
          </cell>
          <cell r="H225">
            <v>0</v>
          </cell>
          <cell r="I225">
            <v>7.0000000000000007E-2</v>
          </cell>
          <cell r="J225">
            <v>0</v>
          </cell>
          <cell r="K225">
            <v>7.0000000000000007E-2</v>
          </cell>
          <cell r="L225">
            <v>0</v>
          </cell>
          <cell r="M225">
            <v>0</v>
          </cell>
          <cell r="N225">
            <v>0</v>
          </cell>
          <cell r="O225">
            <v>0</v>
          </cell>
          <cell r="P225">
            <v>2</v>
          </cell>
        </row>
        <row r="226">
          <cell r="B226">
            <v>80</v>
          </cell>
          <cell r="C226">
            <v>0.5</v>
          </cell>
          <cell r="D226">
            <v>3.73</v>
          </cell>
          <cell r="E226">
            <v>1</v>
          </cell>
          <cell r="F226">
            <v>0</v>
          </cell>
          <cell r="G226">
            <v>0</v>
          </cell>
          <cell r="H226">
            <v>0</v>
          </cell>
          <cell r="I226">
            <v>7.0000000000000007E-2</v>
          </cell>
          <cell r="J226">
            <v>0</v>
          </cell>
          <cell r="K226">
            <v>7.0000000000000007E-2</v>
          </cell>
          <cell r="L226">
            <v>0</v>
          </cell>
          <cell r="M226">
            <v>0</v>
          </cell>
          <cell r="N226">
            <v>0</v>
          </cell>
          <cell r="O226">
            <v>0</v>
          </cell>
          <cell r="P226">
            <v>2</v>
          </cell>
        </row>
        <row r="227">
          <cell r="B227">
            <v>80</v>
          </cell>
          <cell r="C227">
            <v>0.75</v>
          </cell>
          <cell r="D227">
            <v>3.91</v>
          </cell>
          <cell r="E227">
            <v>1</v>
          </cell>
          <cell r="F227">
            <v>0</v>
          </cell>
          <cell r="G227">
            <v>0</v>
          </cell>
          <cell r="H227">
            <v>0</v>
          </cell>
          <cell r="I227">
            <v>7.0000000000000007E-2</v>
          </cell>
          <cell r="J227">
            <v>0</v>
          </cell>
          <cell r="K227">
            <v>7.0000000000000007E-2</v>
          </cell>
          <cell r="L227">
            <v>0</v>
          </cell>
          <cell r="M227">
            <v>0</v>
          </cell>
          <cell r="N227">
            <v>0</v>
          </cell>
          <cell r="O227">
            <v>0</v>
          </cell>
          <cell r="P227">
            <v>2</v>
          </cell>
        </row>
        <row r="228">
          <cell r="B228">
            <v>80</v>
          </cell>
          <cell r="C228">
            <v>0.75</v>
          </cell>
          <cell r="D228">
            <v>3.91</v>
          </cell>
          <cell r="E228">
            <v>1</v>
          </cell>
          <cell r="F228">
            <v>0</v>
          </cell>
          <cell r="G228">
            <v>0</v>
          </cell>
          <cell r="H228">
            <v>0</v>
          </cell>
          <cell r="I228">
            <v>7.0000000000000007E-2</v>
          </cell>
          <cell r="J228">
            <v>0</v>
          </cell>
          <cell r="K228">
            <v>7.0000000000000007E-2</v>
          </cell>
          <cell r="L228">
            <v>0</v>
          </cell>
          <cell r="M228">
            <v>0</v>
          </cell>
          <cell r="N228">
            <v>0</v>
          </cell>
          <cell r="O228">
            <v>0</v>
          </cell>
          <cell r="P228">
            <v>2</v>
          </cell>
        </row>
        <row r="229">
          <cell r="B229">
            <v>80</v>
          </cell>
          <cell r="C229">
            <v>0.75</v>
          </cell>
          <cell r="D229">
            <v>3.91</v>
          </cell>
          <cell r="E229">
            <v>1</v>
          </cell>
          <cell r="F229">
            <v>0</v>
          </cell>
          <cell r="G229">
            <v>0</v>
          </cell>
          <cell r="H229">
            <v>0</v>
          </cell>
          <cell r="I229">
            <v>7.0000000000000007E-2</v>
          </cell>
          <cell r="J229">
            <v>0</v>
          </cell>
          <cell r="K229">
            <v>7.0000000000000007E-2</v>
          </cell>
          <cell r="L229">
            <v>0</v>
          </cell>
          <cell r="M229">
            <v>0</v>
          </cell>
          <cell r="N229">
            <v>0</v>
          </cell>
          <cell r="O229">
            <v>0</v>
          </cell>
          <cell r="P229">
            <v>2</v>
          </cell>
        </row>
        <row r="230">
          <cell r="B230">
            <v>80</v>
          </cell>
          <cell r="C230">
            <v>1</v>
          </cell>
          <cell r="D230">
            <v>4.55</v>
          </cell>
          <cell r="E230">
            <v>1</v>
          </cell>
          <cell r="F230">
            <v>0</v>
          </cell>
          <cell r="G230">
            <v>0</v>
          </cell>
          <cell r="H230">
            <v>0</v>
          </cell>
          <cell r="I230">
            <v>0.15</v>
          </cell>
          <cell r="J230">
            <v>0</v>
          </cell>
          <cell r="K230">
            <v>0.15</v>
          </cell>
          <cell r="L230">
            <v>0</v>
          </cell>
          <cell r="M230">
            <v>0</v>
          </cell>
          <cell r="N230">
            <v>0</v>
          </cell>
          <cell r="O230">
            <v>0</v>
          </cell>
          <cell r="P230">
            <v>2</v>
          </cell>
        </row>
        <row r="231">
          <cell r="B231">
            <v>80</v>
          </cell>
          <cell r="C231">
            <v>1</v>
          </cell>
          <cell r="D231">
            <v>4.55</v>
          </cell>
          <cell r="E231">
            <v>1</v>
          </cell>
          <cell r="F231">
            <v>0</v>
          </cell>
          <cell r="G231">
            <v>0</v>
          </cell>
          <cell r="H231">
            <v>0</v>
          </cell>
          <cell r="I231">
            <v>0.15</v>
          </cell>
          <cell r="J231">
            <v>0</v>
          </cell>
          <cell r="K231">
            <v>0.15</v>
          </cell>
          <cell r="L231">
            <v>0</v>
          </cell>
          <cell r="M231">
            <v>0</v>
          </cell>
          <cell r="N231">
            <v>0</v>
          </cell>
          <cell r="O231">
            <v>0</v>
          </cell>
          <cell r="P231">
            <v>2</v>
          </cell>
        </row>
        <row r="232">
          <cell r="B232">
            <v>80</v>
          </cell>
          <cell r="C232">
            <v>1</v>
          </cell>
          <cell r="D232">
            <v>4.55</v>
          </cell>
          <cell r="E232">
            <v>1</v>
          </cell>
          <cell r="F232">
            <v>0</v>
          </cell>
          <cell r="G232">
            <v>0</v>
          </cell>
          <cell r="H232">
            <v>0</v>
          </cell>
          <cell r="I232">
            <v>0.15</v>
          </cell>
          <cell r="J232">
            <v>0</v>
          </cell>
          <cell r="K232">
            <v>0.15</v>
          </cell>
          <cell r="L232">
            <v>0</v>
          </cell>
          <cell r="M232">
            <v>0</v>
          </cell>
          <cell r="N232">
            <v>0</v>
          </cell>
          <cell r="O232">
            <v>0</v>
          </cell>
          <cell r="P232">
            <v>2</v>
          </cell>
        </row>
        <row r="233">
          <cell r="B233">
            <v>80</v>
          </cell>
          <cell r="C233">
            <v>1.25</v>
          </cell>
          <cell r="D233">
            <v>4.8499999999999996</v>
          </cell>
          <cell r="E233">
            <v>1</v>
          </cell>
          <cell r="F233">
            <v>0</v>
          </cell>
          <cell r="G233">
            <v>0</v>
          </cell>
          <cell r="H233">
            <v>0</v>
          </cell>
          <cell r="I233">
            <v>0.13</v>
          </cell>
          <cell r="J233">
            <v>0.17</v>
          </cell>
          <cell r="K233">
            <v>0.30000000000000004</v>
          </cell>
          <cell r="L233">
            <v>0</v>
          </cell>
          <cell r="M233">
            <v>0</v>
          </cell>
          <cell r="N233">
            <v>0</v>
          </cell>
          <cell r="O233">
            <v>0</v>
          </cell>
          <cell r="P233">
            <v>2</v>
          </cell>
        </row>
        <row r="234">
          <cell r="B234">
            <v>80</v>
          </cell>
          <cell r="C234">
            <v>1.25</v>
          </cell>
          <cell r="D234">
            <v>4.8499999999999996</v>
          </cell>
          <cell r="E234">
            <v>1</v>
          </cell>
          <cell r="F234">
            <v>0</v>
          </cell>
          <cell r="G234">
            <v>0</v>
          </cell>
          <cell r="H234">
            <v>0</v>
          </cell>
          <cell r="I234">
            <v>0.13</v>
          </cell>
          <cell r="J234">
            <v>0.17</v>
          </cell>
          <cell r="K234">
            <v>0.30000000000000004</v>
          </cell>
          <cell r="L234">
            <v>0</v>
          </cell>
          <cell r="M234">
            <v>0</v>
          </cell>
          <cell r="N234">
            <v>0</v>
          </cell>
          <cell r="O234">
            <v>0</v>
          </cell>
          <cell r="P234">
            <v>2</v>
          </cell>
        </row>
        <row r="235">
          <cell r="B235">
            <v>80</v>
          </cell>
          <cell r="C235">
            <v>1.25</v>
          </cell>
          <cell r="D235">
            <v>4.8499999999999996</v>
          </cell>
          <cell r="E235">
            <v>1</v>
          </cell>
          <cell r="F235">
            <v>0</v>
          </cell>
          <cell r="G235">
            <v>0</v>
          </cell>
          <cell r="H235">
            <v>0</v>
          </cell>
          <cell r="I235">
            <v>0.13</v>
          </cell>
          <cell r="J235">
            <v>0.17</v>
          </cell>
          <cell r="K235">
            <v>0.30000000000000004</v>
          </cell>
          <cell r="L235">
            <v>0</v>
          </cell>
          <cell r="M235">
            <v>0</v>
          </cell>
          <cell r="N235">
            <v>0</v>
          </cell>
          <cell r="O235">
            <v>0</v>
          </cell>
          <cell r="P235">
            <v>2</v>
          </cell>
        </row>
        <row r="236">
          <cell r="B236">
            <v>80</v>
          </cell>
          <cell r="C236">
            <v>1.5</v>
          </cell>
          <cell r="D236">
            <v>5.08</v>
          </cell>
          <cell r="E236">
            <v>1</v>
          </cell>
          <cell r="F236">
            <v>0</v>
          </cell>
          <cell r="G236">
            <v>0</v>
          </cell>
          <cell r="H236">
            <v>0</v>
          </cell>
          <cell r="I236">
            <v>0.15</v>
          </cell>
          <cell r="J236">
            <v>0.15</v>
          </cell>
          <cell r="K236">
            <v>0.3</v>
          </cell>
          <cell r="L236">
            <v>0</v>
          </cell>
          <cell r="M236">
            <v>0</v>
          </cell>
          <cell r="N236">
            <v>0</v>
          </cell>
          <cell r="O236">
            <v>0</v>
          </cell>
          <cell r="P236">
            <v>2</v>
          </cell>
        </row>
        <row r="237">
          <cell r="B237">
            <v>80</v>
          </cell>
          <cell r="C237">
            <v>1.5</v>
          </cell>
          <cell r="D237">
            <v>5.08</v>
          </cell>
          <cell r="E237">
            <v>1</v>
          </cell>
          <cell r="F237">
            <v>0</v>
          </cell>
          <cell r="G237">
            <v>0</v>
          </cell>
          <cell r="H237">
            <v>0</v>
          </cell>
          <cell r="I237">
            <v>0.15</v>
          </cell>
          <cell r="J237">
            <v>0.15</v>
          </cell>
          <cell r="K237">
            <v>0.3</v>
          </cell>
          <cell r="L237">
            <v>0</v>
          </cell>
          <cell r="M237">
            <v>0</v>
          </cell>
          <cell r="N237">
            <v>0</v>
          </cell>
          <cell r="O237">
            <v>0</v>
          </cell>
          <cell r="P237">
            <v>2</v>
          </cell>
          <cell r="R237">
            <v>0</v>
          </cell>
        </row>
        <row r="238">
          <cell r="B238">
            <v>80</v>
          </cell>
          <cell r="C238">
            <v>1.5</v>
          </cell>
          <cell r="D238">
            <v>5.08</v>
          </cell>
          <cell r="E238">
            <v>1</v>
          </cell>
          <cell r="F238">
            <v>0</v>
          </cell>
          <cell r="G238">
            <v>0</v>
          </cell>
          <cell r="H238">
            <v>0</v>
          </cell>
          <cell r="I238">
            <v>0.15</v>
          </cell>
          <cell r="J238">
            <v>0.15</v>
          </cell>
          <cell r="K238">
            <v>0.3</v>
          </cell>
          <cell r="L238">
            <v>0</v>
          </cell>
          <cell r="M238">
            <v>0</v>
          </cell>
          <cell r="N238">
            <v>0</v>
          </cell>
          <cell r="O238">
            <v>0</v>
          </cell>
          <cell r="P238">
            <v>2</v>
          </cell>
        </row>
        <row r="239">
          <cell r="B239">
            <v>80</v>
          </cell>
          <cell r="C239">
            <v>2</v>
          </cell>
          <cell r="D239">
            <v>5.54</v>
          </cell>
          <cell r="E239">
            <v>1</v>
          </cell>
          <cell r="F239">
            <v>0</v>
          </cell>
          <cell r="G239">
            <v>0</v>
          </cell>
          <cell r="H239">
            <v>0</v>
          </cell>
          <cell r="I239">
            <v>0.2</v>
          </cell>
          <cell r="J239">
            <v>0.25</v>
          </cell>
          <cell r="K239">
            <v>0.45</v>
          </cell>
          <cell r="L239">
            <v>0</v>
          </cell>
          <cell r="M239">
            <v>0</v>
          </cell>
          <cell r="N239">
            <v>0</v>
          </cell>
          <cell r="O239">
            <v>0</v>
          </cell>
          <cell r="P239">
            <v>2</v>
          </cell>
        </row>
        <row r="240">
          <cell r="B240">
            <v>80</v>
          </cell>
          <cell r="C240">
            <v>2</v>
          </cell>
          <cell r="D240">
            <v>5.54</v>
          </cell>
          <cell r="E240">
            <v>1</v>
          </cell>
          <cell r="F240">
            <v>0</v>
          </cell>
          <cell r="G240">
            <v>0</v>
          </cell>
          <cell r="H240">
            <v>0</v>
          </cell>
          <cell r="I240">
            <v>0.2</v>
          </cell>
          <cell r="J240">
            <v>0.25</v>
          </cell>
          <cell r="K240">
            <v>0.45</v>
          </cell>
          <cell r="L240">
            <v>0</v>
          </cell>
          <cell r="M240">
            <v>0</v>
          </cell>
          <cell r="N240">
            <v>0</v>
          </cell>
          <cell r="O240">
            <v>0</v>
          </cell>
          <cell r="P240">
            <v>2</v>
          </cell>
        </row>
        <row r="241">
          <cell r="B241">
            <v>80</v>
          </cell>
          <cell r="C241">
            <v>2</v>
          </cell>
          <cell r="D241">
            <v>5.54</v>
          </cell>
          <cell r="E241">
            <v>1</v>
          </cell>
          <cell r="F241">
            <v>0</v>
          </cell>
          <cell r="G241">
            <v>0</v>
          </cell>
          <cell r="H241">
            <v>0</v>
          </cell>
          <cell r="I241">
            <v>0.2</v>
          </cell>
          <cell r="J241">
            <v>0.25</v>
          </cell>
          <cell r="K241">
            <v>0.45</v>
          </cell>
          <cell r="L241">
            <v>0</v>
          </cell>
          <cell r="M241">
            <v>0</v>
          </cell>
          <cell r="N241">
            <v>0</v>
          </cell>
          <cell r="O241">
            <v>0</v>
          </cell>
          <cell r="P241">
            <v>2</v>
          </cell>
        </row>
        <row r="242">
          <cell r="B242">
            <v>80</v>
          </cell>
          <cell r="C242">
            <v>2.5</v>
          </cell>
          <cell r="D242">
            <v>7.01</v>
          </cell>
          <cell r="E242">
            <v>1</v>
          </cell>
          <cell r="F242">
            <v>0</v>
          </cell>
          <cell r="G242">
            <v>0</v>
          </cell>
          <cell r="H242">
            <v>0</v>
          </cell>
          <cell r="I242">
            <v>0.25</v>
          </cell>
          <cell r="J242">
            <v>0.5</v>
          </cell>
          <cell r="K242">
            <v>0.75</v>
          </cell>
          <cell r="L242">
            <v>0</v>
          </cell>
          <cell r="M242">
            <v>0</v>
          </cell>
          <cell r="N242">
            <v>0</v>
          </cell>
          <cell r="O242">
            <v>0</v>
          </cell>
          <cell r="P242">
            <v>2</v>
          </cell>
        </row>
        <row r="243">
          <cell r="B243">
            <v>80</v>
          </cell>
          <cell r="C243">
            <v>3</v>
          </cell>
          <cell r="D243">
            <v>7.62</v>
          </cell>
          <cell r="E243">
            <v>1</v>
          </cell>
          <cell r="F243">
            <v>0</v>
          </cell>
          <cell r="G243">
            <v>0</v>
          </cell>
          <cell r="H243">
            <v>0</v>
          </cell>
          <cell r="I243">
            <v>0.3</v>
          </cell>
          <cell r="J243">
            <v>0.6</v>
          </cell>
          <cell r="K243">
            <v>0.89999999999999991</v>
          </cell>
          <cell r="L243">
            <v>0</v>
          </cell>
          <cell r="M243">
            <v>0</v>
          </cell>
          <cell r="N243">
            <v>0</v>
          </cell>
          <cell r="O243">
            <v>0</v>
          </cell>
          <cell r="P243">
            <v>2</v>
          </cell>
        </row>
        <row r="244">
          <cell r="B244">
            <v>80</v>
          </cell>
          <cell r="C244">
            <v>3.5</v>
          </cell>
          <cell r="D244">
            <v>8.08</v>
          </cell>
          <cell r="E244">
            <v>1</v>
          </cell>
          <cell r="F244">
            <v>0</v>
          </cell>
          <cell r="G244">
            <v>0</v>
          </cell>
          <cell r="H244">
            <v>0</v>
          </cell>
          <cell r="I244">
            <v>0.35</v>
          </cell>
          <cell r="J244">
            <v>0.85</v>
          </cell>
          <cell r="K244">
            <v>1.2</v>
          </cell>
          <cell r="L244">
            <v>0</v>
          </cell>
          <cell r="M244">
            <v>0</v>
          </cell>
          <cell r="N244">
            <v>0</v>
          </cell>
          <cell r="O244">
            <v>0</v>
          </cell>
          <cell r="P244">
            <v>3</v>
          </cell>
        </row>
        <row r="245">
          <cell r="A245">
            <v>0</v>
          </cell>
          <cell r="B245">
            <v>80</v>
          </cell>
          <cell r="C245">
            <v>4</v>
          </cell>
          <cell r="D245">
            <v>8.56</v>
          </cell>
          <cell r="E245">
            <v>1</v>
          </cell>
          <cell r="F245">
            <v>0</v>
          </cell>
          <cell r="G245">
            <v>0</v>
          </cell>
          <cell r="H245">
            <v>0</v>
          </cell>
          <cell r="I245">
            <v>0.41</v>
          </cell>
          <cell r="J245">
            <v>0.93</v>
          </cell>
          <cell r="K245">
            <v>1.34</v>
          </cell>
          <cell r="L245">
            <v>0</v>
          </cell>
          <cell r="M245">
            <v>0</v>
          </cell>
          <cell r="N245">
            <v>0</v>
          </cell>
          <cell r="O245">
            <v>0</v>
          </cell>
          <cell r="P245">
            <v>3</v>
          </cell>
        </row>
        <row r="246">
          <cell r="B246">
            <v>80</v>
          </cell>
          <cell r="C246">
            <v>5</v>
          </cell>
          <cell r="D246">
            <v>9.5299999999999994</v>
          </cell>
          <cell r="E246">
            <v>1</v>
          </cell>
          <cell r="F246">
            <v>0</v>
          </cell>
          <cell r="G246">
            <v>0</v>
          </cell>
          <cell r="H246">
            <v>0</v>
          </cell>
          <cell r="I246">
            <v>0.51</v>
          </cell>
          <cell r="J246">
            <v>1.59</v>
          </cell>
          <cell r="K246">
            <v>2.1</v>
          </cell>
          <cell r="L246">
            <v>0</v>
          </cell>
          <cell r="M246">
            <v>0</v>
          </cell>
          <cell r="N246">
            <v>0</v>
          </cell>
          <cell r="O246">
            <v>0</v>
          </cell>
          <cell r="P246">
            <v>4</v>
          </cell>
        </row>
        <row r="247">
          <cell r="B247">
            <v>80</v>
          </cell>
          <cell r="C247">
            <v>6</v>
          </cell>
          <cell r="D247">
            <v>10.97</v>
          </cell>
          <cell r="E247">
            <v>1.25</v>
          </cell>
          <cell r="F247">
            <v>0</v>
          </cell>
          <cell r="G247">
            <v>0</v>
          </cell>
          <cell r="H247">
            <v>0</v>
          </cell>
          <cell r="I247">
            <v>0.61</v>
          </cell>
          <cell r="J247">
            <v>2.69</v>
          </cell>
          <cell r="K247">
            <v>3.3</v>
          </cell>
          <cell r="L247">
            <v>0</v>
          </cell>
          <cell r="M247">
            <v>0</v>
          </cell>
          <cell r="N247">
            <v>0</v>
          </cell>
          <cell r="O247">
            <v>0</v>
          </cell>
          <cell r="P247">
            <v>4</v>
          </cell>
        </row>
        <row r="248">
          <cell r="B248">
            <v>80</v>
          </cell>
          <cell r="C248">
            <v>8</v>
          </cell>
          <cell r="D248">
            <v>12.7</v>
          </cell>
          <cell r="E248">
            <v>1.25</v>
          </cell>
          <cell r="F248">
            <v>0</v>
          </cell>
          <cell r="G248">
            <v>0</v>
          </cell>
          <cell r="H248">
            <v>0</v>
          </cell>
          <cell r="I248">
            <v>0.81</v>
          </cell>
          <cell r="J248">
            <v>4.58</v>
          </cell>
          <cell r="K248">
            <v>5.3900000000000006</v>
          </cell>
          <cell r="L248">
            <v>0</v>
          </cell>
          <cell r="M248">
            <v>0</v>
          </cell>
          <cell r="N248">
            <v>0</v>
          </cell>
          <cell r="O248">
            <v>0</v>
          </cell>
          <cell r="P248">
            <v>4</v>
          </cell>
        </row>
        <row r="249">
          <cell r="B249">
            <v>80</v>
          </cell>
          <cell r="C249">
            <v>10</v>
          </cell>
          <cell r="D249">
            <v>15.09</v>
          </cell>
          <cell r="E249">
            <v>1.5</v>
          </cell>
          <cell r="F249">
            <v>0</v>
          </cell>
          <cell r="G249">
            <v>0</v>
          </cell>
          <cell r="H249">
            <v>0</v>
          </cell>
          <cell r="I249">
            <v>1.01</v>
          </cell>
          <cell r="J249">
            <v>7.99</v>
          </cell>
          <cell r="K249">
            <v>9</v>
          </cell>
          <cell r="L249">
            <v>0</v>
          </cell>
          <cell r="M249">
            <v>0</v>
          </cell>
          <cell r="N249">
            <v>0</v>
          </cell>
          <cell r="O249">
            <v>0</v>
          </cell>
          <cell r="P249">
            <v>4</v>
          </cell>
        </row>
        <row r="250">
          <cell r="B250">
            <v>80</v>
          </cell>
          <cell r="C250">
            <v>12</v>
          </cell>
          <cell r="D250">
            <v>17.48</v>
          </cell>
          <cell r="E250">
            <v>1.5</v>
          </cell>
          <cell r="F250">
            <v>0</v>
          </cell>
          <cell r="G250">
            <v>0</v>
          </cell>
          <cell r="H250">
            <v>0</v>
          </cell>
          <cell r="I250">
            <v>1.22</v>
          </cell>
          <cell r="J250">
            <v>11.68</v>
          </cell>
          <cell r="K250">
            <v>12.9</v>
          </cell>
          <cell r="L250">
            <v>0</v>
          </cell>
          <cell r="M250">
            <v>0</v>
          </cell>
          <cell r="N250">
            <v>0</v>
          </cell>
          <cell r="O250">
            <v>0</v>
          </cell>
          <cell r="P250">
            <v>6</v>
          </cell>
        </row>
        <row r="251">
          <cell r="B251">
            <v>80</v>
          </cell>
          <cell r="C251">
            <v>14</v>
          </cell>
          <cell r="D251">
            <v>19.05</v>
          </cell>
          <cell r="E251">
            <v>2</v>
          </cell>
          <cell r="F251">
            <v>0</v>
          </cell>
          <cell r="G251">
            <v>0</v>
          </cell>
          <cell r="H251">
            <v>0</v>
          </cell>
          <cell r="I251">
            <v>1.42</v>
          </cell>
          <cell r="J251">
            <v>12.68</v>
          </cell>
          <cell r="K251">
            <v>14.1</v>
          </cell>
          <cell r="L251">
            <v>0</v>
          </cell>
          <cell r="M251">
            <v>0</v>
          </cell>
          <cell r="N251">
            <v>0</v>
          </cell>
          <cell r="O251">
            <v>0</v>
          </cell>
          <cell r="P251">
            <v>6</v>
          </cell>
        </row>
        <row r="252">
          <cell r="B252">
            <v>80</v>
          </cell>
          <cell r="C252">
            <v>16</v>
          </cell>
          <cell r="D252">
            <v>21.44</v>
          </cell>
          <cell r="E252">
            <v>2</v>
          </cell>
          <cell r="F252">
            <v>0</v>
          </cell>
          <cell r="G252">
            <v>0</v>
          </cell>
          <cell r="H252">
            <v>0</v>
          </cell>
          <cell r="I252">
            <v>1.62</v>
          </cell>
          <cell r="J252">
            <v>19.37</v>
          </cell>
          <cell r="K252">
            <v>20.990000000000002</v>
          </cell>
          <cell r="L252">
            <v>0</v>
          </cell>
          <cell r="M252">
            <v>0</v>
          </cell>
          <cell r="N252">
            <v>0</v>
          </cell>
          <cell r="O252">
            <v>0</v>
          </cell>
          <cell r="P252">
            <v>6</v>
          </cell>
        </row>
        <row r="253">
          <cell r="B253">
            <v>80</v>
          </cell>
          <cell r="C253">
            <v>18</v>
          </cell>
          <cell r="D253">
            <v>23.83</v>
          </cell>
          <cell r="E253">
            <v>2</v>
          </cell>
          <cell r="F253">
            <v>0</v>
          </cell>
          <cell r="G253">
            <v>0</v>
          </cell>
          <cell r="H253">
            <v>0</v>
          </cell>
          <cell r="I253">
            <v>1.82</v>
          </cell>
          <cell r="J253">
            <v>26.68</v>
          </cell>
          <cell r="K253">
            <v>28.5</v>
          </cell>
          <cell r="L253">
            <v>0</v>
          </cell>
          <cell r="M253">
            <v>0</v>
          </cell>
          <cell r="N253">
            <v>0</v>
          </cell>
          <cell r="O253">
            <v>0</v>
          </cell>
          <cell r="P253">
            <v>6</v>
          </cell>
        </row>
        <row r="254">
          <cell r="B254">
            <v>80</v>
          </cell>
          <cell r="C254">
            <v>20</v>
          </cell>
          <cell r="D254">
            <v>26.19</v>
          </cell>
          <cell r="E254" t="str">
            <v>N</v>
          </cell>
          <cell r="F254">
            <v>0</v>
          </cell>
          <cell r="G254">
            <v>0</v>
          </cell>
          <cell r="H254">
            <v>0</v>
          </cell>
          <cell r="I254">
            <v>2.0299999999999998</v>
          </cell>
          <cell r="J254">
            <v>36.96</v>
          </cell>
          <cell r="K254">
            <v>38.99</v>
          </cell>
          <cell r="L254">
            <v>0</v>
          </cell>
          <cell r="M254">
            <v>0</v>
          </cell>
          <cell r="N254">
            <v>0</v>
          </cell>
          <cell r="O254">
            <v>0</v>
          </cell>
          <cell r="P254">
            <v>7</v>
          </cell>
        </row>
        <row r="255">
          <cell r="B255">
            <v>80</v>
          </cell>
          <cell r="C255">
            <v>22</v>
          </cell>
          <cell r="D255">
            <v>28.58</v>
          </cell>
          <cell r="E255" t="str">
            <v>N</v>
          </cell>
          <cell r="F255">
            <v>0</v>
          </cell>
          <cell r="G255">
            <v>0</v>
          </cell>
          <cell r="H255">
            <v>0</v>
          </cell>
          <cell r="I255">
            <v>2.23</v>
          </cell>
          <cell r="J255">
            <v>45.77</v>
          </cell>
          <cell r="K255">
            <v>48</v>
          </cell>
          <cell r="L255">
            <v>0</v>
          </cell>
          <cell r="M255">
            <v>0</v>
          </cell>
          <cell r="N255">
            <v>0</v>
          </cell>
          <cell r="O255">
            <v>0</v>
          </cell>
          <cell r="P255">
            <v>8</v>
          </cell>
        </row>
        <row r="256">
          <cell r="B256">
            <v>80</v>
          </cell>
          <cell r="C256">
            <v>24</v>
          </cell>
          <cell r="D256">
            <v>30.96</v>
          </cell>
          <cell r="E256" t="str">
            <v>N</v>
          </cell>
          <cell r="F256">
            <v>0</v>
          </cell>
          <cell r="G256">
            <v>0</v>
          </cell>
          <cell r="H256">
            <v>0</v>
          </cell>
          <cell r="I256">
            <v>2.4300000000000002</v>
          </cell>
          <cell r="J256">
            <v>53.07</v>
          </cell>
          <cell r="K256">
            <v>55.5</v>
          </cell>
          <cell r="L256">
            <v>0</v>
          </cell>
          <cell r="M256">
            <v>0</v>
          </cell>
          <cell r="N256">
            <v>0</v>
          </cell>
          <cell r="O256">
            <v>0</v>
          </cell>
          <cell r="P256">
            <v>8</v>
          </cell>
        </row>
        <row r="257">
          <cell r="A257">
            <v>0</v>
          </cell>
          <cell r="B257" t="str">
            <v>80S</v>
          </cell>
          <cell r="C257">
            <v>0.125</v>
          </cell>
          <cell r="D257">
            <v>2.41</v>
          </cell>
          <cell r="E257">
            <v>1</v>
          </cell>
          <cell r="F257">
            <v>0</v>
          </cell>
          <cell r="G257">
            <v>0</v>
          </cell>
          <cell r="H257">
            <v>0</v>
          </cell>
          <cell r="I257">
            <v>7.0000000000000007E-2</v>
          </cell>
          <cell r="J257">
            <v>0</v>
          </cell>
          <cell r="K257">
            <v>7.0000000000000007E-2</v>
          </cell>
          <cell r="L257">
            <v>0</v>
          </cell>
          <cell r="M257">
            <v>0</v>
          </cell>
          <cell r="N257">
            <v>0</v>
          </cell>
          <cell r="O257">
            <v>0</v>
          </cell>
          <cell r="P257">
            <v>2</v>
          </cell>
        </row>
        <row r="258">
          <cell r="B258" t="str">
            <v>80S</v>
          </cell>
          <cell r="C258">
            <v>0.125</v>
          </cell>
          <cell r="D258">
            <v>2.41</v>
          </cell>
          <cell r="E258">
            <v>1</v>
          </cell>
          <cell r="F258">
            <v>0</v>
          </cell>
          <cell r="G258">
            <v>0</v>
          </cell>
          <cell r="H258">
            <v>0</v>
          </cell>
          <cell r="I258">
            <v>7.0000000000000007E-2</v>
          </cell>
          <cell r="J258">
            <v>0</v>
          </cell>
          <cell r="K258">
            <v>7.0000000000000007E-2</v>
          </cell>
          <cell r="L258">
            <v>0</v>
          </cell>
          <cell r="M258">
            <v>0</v>
          </cell>
          <cell r="N258">
            <v>0</v>
          </cell>
          <cell r="O258">
            <v>0</v>
          </cell>
          <cell r="P258">
            <v>2</v>
          </cell>
        </row>
        <row r="259">
          <cell r="B259" t="str">
            <v>80S</v>
          </cell>
          <cell r="C259">
            <v>0.125</v>
          </cell>
          <cell r="D259">
            <v>2.41</v>
          </cell>
          <cell r="E259">
            <v>1</v>
          </cell>
          <cell r="F259">
            <v>0</v>
          </cell>
          <cell r="G259">
            <v>0</v>
          </cell>
          <cell r="H259">
            <v>0</v>
          </cell>
          <cell r="I259">
            <v>7.0000000000000007E-2</v>
          </cell>
          <cell r="J259">
            <v>0</v>
          </cell>
          <cell r="K259">
            <v>7.0000000000000007E-2</v>
          </cell>
          <cell r="L259">
            <v>0</v>
          </cell>
          <cell r="M259">
            <v>0</v>
          </cell>
          <cell r="N259">
            <v>0</v>
          </cell>
          <cell r="O259">
            <v>0</v>
          </cell>
          <cell r="P259">
            <v>2</v>
          </cell>
        </row>
        <row r="260">
          <cell r="B260" t="str">
            <v>80S</v>
          </cell>
          <cell r="C260">
            <v>0.25</v>
          </cell>
          <cell r="D260">
            <v>3.02</v>
          </cell>
          <cell r="E260">
            <v>1</v>
          </cell>
          <cell r="F260">
            <v>0</v>
          </cell>
          <cell r="G260">
            <v>0</v>
          </cell>
          <cell r="H260">
            <v>0</v>
          </cell>
          <cell r="I260">
            <v>7.0000000000000007E-2</v>
          </cell>
          <cell r="J260">
            <v>0</v>
          </cell>
          <cell r="K260">
            <v>7.0000000000000007E-2</v>
          </cell>
          <cell r="L260">
            <v>0</v>
          </cell>
          <cell r="M260">
            <v>0</v>
          </cell>
          <cell r="N260">
            <v>0</v>
          </cell>
          <cell r="O260">
            <v>0</v>
          </cell>
          <cell r="P260">
            <v>2</v>
          </cell>
        </row>
        <row r="261">
          <cell r="A261">
            <v>0</v>
          </cell>
          <cell r="B261" t="str">
            <v>80S</v>
          </cell>
          <cell r="C261">
            <v>0.25</v>
          </cell>
          <cell r="D261">
            <v>3.02</v>
          </cell>
          <cell r="E261">
            <v>1</v>
          </cell>
          <cell r="F261">
            <v>0</v>
          </cell>
          <cell r="G261">
            <v>0</v>
          </cell>
          <cell r="H261">
            <v>0</v>
          </cell>
          <cell r="I261">
            <v>7.0000000000000007E-2</v>
          </cell>
          <cell r="J261">
            <v>6.9999992847442627E-2</v>
          </cell>
          <cell r="K261">
            <v>7.0000000000000007E-2</v>
          </cell>
          <cell r="L261">
            <v>0</v>
          </cell>
          <cell r="M261">
            <v>4.7320557945261064E-312</v>
          </cell>
          <cell r="N261">
            <v>80</v>
          </cell>
          <cell r="O261">
            <v>2</v>
          </cell>
          <cell r="P261">
            <v>2</v>
          </cell>
          <cell r="Q261">
            <v>0</v>
          </cell>
          <cell r="R261">
            <v>0</v>
          </cell>
        </row>
        <row r="262">
          <cell r="B262" t="str">
            <v>80S</v>
          </cell>
          <cell r="C262">
            <v>0.25</v>
          </cell>
          <cell r="D262">
            <v>3.02</v>
          </cell>
          <cell r="E262">
            <v>1</v>
          </cell>
          <cell r="F262">
            <v>0</v>
          </cell>
          <cell r="G262">
            <v>0</v>
          </cell>
          <cell r="H262">
            <v>0</v>
          </cell>
          <cell r="I262">
            <v>7.0000000000000007E-2</v>
          </cell>
          <cell r="J262">
            <v>0</v>
          </cell>
          <cell r="K262">
            <v>7.0000000000000007E-2</v>
          </cell>
          <cell r="L262">
            <v>0</v>
          </cell>
          <cell r="M262">
            <v>0</v>
          </cell>
          <cell r="N262">
            <v>0</v>
          </cell>
          <cell r="O262">
            <v>0</v>
          </cell>
          <cell r="P262">
            <v>2</v>
          </cell>
        </row>
        <row r="263">
          <cell r="B263" t="str">
            <v>80S</v>
          </cell>
          <cell r="C263">
            <v>0.375</v>
          </cell>
          <cell r="D263">
            <v>3.2</v>
          </cell>
          <cell r="E263">
            <v>1</v>
          </cell>
          <cell r="F263">
            <v>0</v>
          </cell>
          <cell r="G263">
            <v>0</v>
          </cell>
          <cell r="H263">
            <v>0</v>
          </cell>
          <cell r="I263">
            <v>7.0000000000000007E-2</v>
          </cell>
          <cell r="J263">
            <v>0</v>
          </cell>
          <cell r="K263">
            <v>7.0000000000000007E-2</v>
          </cell>
          <cell r="L263">
            <v>0</v>
          </cell>
          <cell r="M263">
            <v>0</v>
          </cell>
          <cell r="N263">
            <v>0</v>
          </cell>
          <cell r="O263">
            <v>0</v>
          </cell>
          <cell r="P263">
            <v>2</v>
          </cell>
        </row>
        <row r="264">
          <cell r="B264" t="str">
            <v>80S</v>
          </cell>
          <cell r="C264">
            <v>0.375</v>
          </cell>
          <cell r="D264">
            <v>3.2</v>
          </cell>
          <cell r="E264">
            <v>1</v>
          </cell>
          <cell r="F264">
            <v>0</v>
          </cell>
          <cell r="G264">
            <v>0</v>
          </cell>
          <cell r="H264">
            <v>0</v>
          </cell>
          <cell r="I264">
            <v>7.0000000000000007E-2</v>
          </cell>
          <cell r="J264">
            <v>0</v>
          </cell>
          <cell r="K264">
            <v>7.0000000000000007E-2</v>
          </cell>
          <cell r="L264">
            <v>0</v>
          </cell>
          <cell r="M264">
            <v>0</v>
          </cell>
          <cell r="N264">
            <v>0</v>
          </cell>
          <cell r="O264">
            <v>0</v>
          </cell>
          <cell r="P264">
            <v>2</v>
          </cell>
        </row>
        <row r="265">
          <cell r="B265" t="str">
            <v>80S</v>
          </cell>
          <cell r="C265">
            <v>0.375</v>
          </cell>
          <cell r="D265">
            <v>3.2</v>
          </cell>
          <cell r="E265">
            <v>1</v>
          </cell>
          <cell r="F265">
            <v>0</v>
          </cell>
          <cell r="G265">
            <v>0</v>
          </cell>
          <cell r="H265">
            <v>0</v>
          </cell>
          <cell r="I265">
            <v>7.0000000000000007E-2</v>
          </cell>
          <cell r="J265">
            <v>0</v>
          </cell>
          <cell r="K265">
            <v>7.0000000000000007E-2</v>
          </cell>
          <cell r="L265">
            <v>0</v>
          </cell>
          <cell r="M265">
            <v>0</v>
          </cell>
          <cell r="N265">
            <v>0</v>
          </cell>
          <cell r="O265">
            <v>0</v>
          </cell>
          <cell r="P265">
            <v>2</v>
          </cell>
        </row>
        <row r="266">
          <cell r="B266" t="str">
            <v>80S</v>
          </cell>
          <cell r="C266">
            <v>0.5</v>
          </cell>
          <cell r="D266">
            <v>3.73</v>
          </cell>
          <cell r="E266">
            <v>1</v>
          </cell>
          <cell r="F266">
            <v>0</v>
          </cell>
          <cell r="G266">
            <v>0</v>
          </cell>
          <cell r="H266">
            <v>0</v>
          </cell>
          <cell r="I266">
            <v>7.0000000000000007E-2</v>
          </cell>
          <cell r="J266">
            <v>0</v>
          </cell>
          <cell r="K266">
            <v>7.0000000000000007E-2</v>
          </cell>
          <cell r="L266">
            <v>0</v>
          </cell>
          <cell r="M266">
            <v>0</v>
          </cell>
          <cell r="N266">
            <v>0</v>
          </cell>
          <cell r="O266">
            <v>0</v>
          </cell>
          <cell r="P266">
            <v>2</v>
          </cell>
        </row>
        <row r="267">
          <cell r="B267" t="str">
            <v>80S</v>
          </cell>
          <cell r="C267">
            <v>0.5</v>
          </cell>
          <cell r="D267">
            <v>3.73</v>
          </cell>
          <cell r="E267">
            <v>1</v>
          </cell>
          <cell r="F267">
            <v>0</v>
          </cell>
          <cell r="G267">
            <v>0</v>
          </cell>
          <cell r="H267">
            <v>0</v>
          </cell>
          <cell r="I267">
            <v>7.0000000000000007E-2</v>
          </cell>
          <cell r="J267">
            <v>0</v>
          </cell>
          <cell r="K267">
            <v>7.0000000000000007E-2</v>
          </cell>
          <cell r="L267">
            <v>0</v>
          </cell>
          <cell r="M267">
            <v>0</v>
          </cell>
          <cell r="N267">
            <v>0</v>
          </cell>
          <cell r="O267">
            <v>0</v>
          </cell>
          <cell r="P267">
            <v>2</v>
          </cell>
        </row>
        <row r="268">
          <cell r="B268" t="str">
            <v>80S</v>
          </cell>
          <cell r="C268">
            <v>0.5</v>
          </cell>
          <cell r="D268">
            <v>3.73</v>
          </cell>
          <cell r="E268">
            <v>1</v>
          </cell>
          <cell r="F268">
            <v>0</v>
          </cell>
          <cell r="G268">
            <v>0</v>
          </cell>
          <cell r="H268">
            <v>0</v>
          </cell>
          <cell r="I268">
            <v>7.0000000000000007E-2</v>
          </cell>
          <cell r="J268">
            <v>0</v>
          </cell>
          <cell r="K268">
            <v>7.0000000000000007E-2</v>
          </cell>
          <cell r="L268">
            <v>0</v>
          </cell>
          <cell r="M268">
            <v>0</v>
          </cell>
          <cell r="N268">
            <v>0</v>
          </cell>
          <cell r="O268">
            <v>0</v>
          </cell>
          <cell r="P268">
            <v>2</v>
          </cell>
        </row>
        <row r="269">
          <cell r="B269" t="str">
            <v>80S</v>
          </cell>
          <cell r="C269">
            <v>0.75</v>
          </cell>
          <cell r="D269">
            <v>3.91</v>
          </cell>
          <cell r="E269">
            <v>1</v>
          </cell>
          <cell r="F269">
            <v>0</v>
          </cell>
          <cell r="G269">
            <v>0</v>
          </cell>
          <cell r="H269">
            <v>0</v>
          </cell>
          <cell r="I269">
            <v>7.0000000000000007E-2</v>
          </cell>
          <cell r="J269">
            <v>0</v>
          </cell>
          <cell r="K269">
            <v>7.0000000000000007E-2</v>
          </cell>
          <cell r="L269">
            <v>0</v>
          </cell>
          <cell r="M269">
            <v>0</v>
          </cell>
          <cell r="N269">
            <v>0</v>
          </cell>
          <cell r="O269">
            <v>0</v>
          </cell>
          <cell r="P269">
            <v>2</v>
          </cell>
          <cell r="R269">
            <v>0</v>
          </cell>
        </row>
        <row r="270">
          <cell r="B270" t="str">
            <v>80S</v>
          </cell>
          <cell r="C270">
            <v>0.75</v>
          </cell>
          <cell r="D270">
            <v>3.91</v>
          </cell>
          <cell r="E270">
            <v>1</v>
          </cell>
          <cell r="F270">
            <v>0</v>
          </cell>
          <cell r="G270">
            <v>0</v>
          </cell>
          <cell r="H270">
            <v>0</v>
          </cell>
          <cell r="I270">
            <v>7.0000000000000007E-2</v>
          </cell>
          <cell r="J270">
            <v>0</v>
          </cell>
          <cell r="K270">
            <v>7.0000000000000007E-2</v>
          </cell>
          <cell r="L270">
            <v>0</v>
          </cell>
          <cell r="M270">
            <v>0</v>
          </cell>
          <cell r="N270">
            <v>0</v>
          </cell>
          <cell r="O270">
            <v>0</v>
          </cell>
          <cell r="P270">
            <v>2</v>
          </cell>
        </row>
        <row r="271">
          <cell r="B271" t="str">
            <v>80S</v>
          </cell>
          <cell r="C271">
            <v>0.75</v>
          </cell>
          <cell r="D271">
            <v>3.91</v>
          </cell>
          <cell r="E271">
            <v>1</v>
          </cell>
          <cell r="F271">
            <v>0</v>
          </cell>
          <cell r="G271">
            <v>0</v>
          </cell>
          <cell r="H271">
            <v>0</v>
          </cell>
          <cell r="I271">
            <v>7.0000000000000007E-2</v>
          </cell>
          <cell r="J271">
            <v>0</v>
          </cell>
          <cell r="K271">
            <v>7.0000000000000007E-2</v>
          </cell>
          <cell r="L271">
            <v>0</v>
          </cell>
          <cell r="M271">
            <v>0</v>
          </cell>
          <cell r="N271">
            <v>0</v>
          </cell>
          <cell r="O271">
            <v>0</v>
          </cell>
          <cell r="P271">
            <v>2</v>
          </cell>
          <cell r="Q271">
            <v>0</v>
          </cell>
          <cell r="R271">
            <v>0</v>
          </cell>
        </row>
        <row r="272">
          <cell r="B272" t="str">
            <v>80S</v>
          </cell>
          <cell r="C272">
            <v>1</v>
          </cell>
          <cell r="D272">
            <v>4.55</v>
          </cell>
          <cell r="E272">
            <v>1</v>
          </cell>
          <cell r="F272">
            <v>0</v>
          </cell>
          <cell r="G272">
            <v>0</v>
          </cell>
          <cell r="H272">
            <v>0</v>
          </cell>
          <cell r="I272">
            <v>0.15</v>
          </cell>
          <cell r="J272">
            <v>0</v>
          </cell>
          <cell r="K272">
            <v>0.15</v>
          </cell>
          <cell r="L272">
            <v>0</v>
          </cell>
          <cell r="M272">
            <v>0</v>
          </cell>
          <cell r="N272">
            <v>0</v>
          </cell>
          <cell r="O272">
            <v>0</v>
          </cell>
          <cell r="P272">
            <v>2</v>
          </cell>
        </row>
        <row r="273">
          <cell r="B273" t="str">
            <v>80S</v>
          </cell>
          <cell r="C273">
            <v>1</v>
          </cell>
          <cell r="D273">
            <v>4.55</v>
          </cell>
          <cell r="E273">
            <v>1</v>
          </cell>
          <cell r="F273">
            <v>0</v>
          </cell>
          <cell r="G273">
            <v>0</v>
          </cell>
          <cell r="H273">
            <v>0</v>
          </cell>
          <cell r="I273">
            <v>0.15</v>
          </cell>
          <cell r="J273">
            <v>0</v>
          </cell>
          <cell r="K273">
            <v>0.15</v>
          </cell>
          <cell r="L273">
            <v>0</v>
          </cell>
          <cell r="M273">
            <v>0</v>
          </cell>
          <cell r="N273">
            <v>0</v>
          </cell>
          <cell r="O273">
            <v>0</v>
          </cell>
          <cell r="P273">
            <v>2</v>
          </cell>
        </row>
        <row r="274">
          <cell r="B274" t="str">
            <v>80S</v>
          </cell>
          <cell r="C274">
            <v>1</v>
          </cell>
          <cell r="D274">
            <v>4.55</v>
          </cell>
          <cell r="E274">
            <v>1</v>
          </cell>
          <cell r="F274">
            <v>0</v>
          </cell>
          <cell r="G274">
            <v>0</v>
          </cell>
          <cell r="H274">
            <v>0</v>
          </cell>
          <cell r="I274">
            <v>0.15</v>
          </cell>
          <cell r="J274">
            <v>0</v>
          </cell>
          <cell r="K274">
            <v>0.15</v>
          </cell>
          <cell r="L274">
            <v>0</v>
          </cell>
          <cell r="M274">
            <v>0</v>
          </cell>
          <cell r="N274">
            <v>0</v>
          </cell>
          <cell r="O274">
            <v>0</v>
          </cell>
          <cell r="P274">
            <v>2</v>
          </cell>
        </row>
        <row r="275">
          <cell r="B275" t="str">
            <v>80S</v>
          </cell>
          <cell r="C275">
            <v>1.25</v>
          </cell>
          <cell r="D275">
            <v>4.8499999999999996</v>
          </cell>
          <cell r="E275">
            <v>1</v>
          </cell>
          <cell r="F275">
            <v>0</v>
          </cell>
          <cell r="G275">
            <v>0</v>
          </cell>
          <cell r="H275">
            <v>0</v>
          </cell>
          <cell r="I275">
            <v>0.13</v>
          </cell>
          <cell r="J275">
            <v>0.17</v>
          </cell>
          <cell r="K275">
            <v>0.30000000000000004</v>
          </cell>
          <cell r="L275">
            <v>0</v>
          </cell>
          <cell r="M275">
            <v>0</v>
          </cell>
          <cell r="N275">
            <v>0</v>
          </cell>
          <cell r="O275">
            <v>0</v>
          </cell>
          <cell r="P275">
            <v>2</v>
          </cell>
        </row>
        <row r="276">
          <cell r="B276" t="str">
            <v>80S</v>
          </cell>
          <cell r="C276">
            <v>1.25</v>
          </cell>
          <cell r="D276">
            <v>4.8499999999999996</v>
          </cell>
          <cell r="E276">
            <v>1</v>
          </cell>
          <cell r="F276">
            <v>0</v>
          </cell>
          <cell r="G276">
            <v>0</v>
          </cell>
          <cell r="H276">
            <v>0</v>
          </cell>
          <cell r="I276">
            <v>0.13</v>
          </cell>
          <cell r="J276">
            <v>0.17</v>
          </cell>
          <cell r="K276">
            <v>0.30000000000000004</v>
          </cell>
          <cell r="L276">
            <v>0</v>
          </cell>
          <cell r="M276">
            <v>0</v>
          </cell>
          <cell r="N276">
            <v>0</v>
          </cell>
          <cell r="O276">
            <v>0</v>
          </cell>
          <cell r="P276">
            <v>2</v>
          </cell>
        </row>
        <row r="277">
          <cell r="B277" t="str">
            <v>80S</v>
          </cell>
          <cell r="C277">
            <v>1.25</v>
          </cell>
          <cell r="D277">
            <v>4.8499999999999996</v>
          </cell>
          <cell r="E277">
            <v>1</v>
          </cell>
          <cell r="F277">
            <v>0</v>
          </cell>
          <cell r="G277">
            <v>0</v>
          </cell>
          <cell r="H277">
            <v>0</v>
          </cell>
          <cell r="I277">
            <v>0.13</v>
          </cell>
          <cell r="J277">
            <v>0.17</v>
          </cell>
          <cell r="K277">
            <v>0.30000000000000004</v>
          </cell>
          <cell r="L277">
            <v>0</v>
          </cell>
          <cell r="M277">
            <v>0</v>
          </cell>
          <cell r="N277">
            <v>0</v>
          </cell>
          <cell r="O277">
            <v>0</v>
          </cell>
          <cell r="P277">
            <v>2</v>
          </cell>
        </row>
        <row r="278">
          <cell r="B278" t="str">
            <v>80S</v>
          </cell>
          <cell r="C278">
            <v>1.5</v>
          </cell>
          <cell r="D278">
            <v>5.08</v>
          </cell>
          <cell r="E278">
            <v>1</v>
          </cell>
          <cell r="F278">
            <v>0</v>
          </cell>
          <cell r="G278">
            <v>0</v>
          </cell>
          <cell r="H278">
            <v>0</v>
          </cell>
          <cell r="I278">
            <v>0.15</v>
          </cell>
          <cell r="J278">
            <v>0.15</v>
          </cell>
          <cell r="K278">
            <v>0.3</v>
          </cell>
          <cell r="L278">
            <v>0</v>
          </cell>
          <cell r="M278">
            <v>0</v>
          </cell>
          <cell r="N278">
            <v>0</v>
          </cell>
          <cell r="O278">
            <v>0</v>
          </cell>
          <cell r="P278">
            <v>2</v>
          </cell>
        </row>
        <row r="279">
          <cell r="B279" t="str">
            <v>80S</v>
          </cell>
          <cell r="C279">
            <v>1.5</v>
          </cell>
          <cell r="D279">
            <v>5.08</v>
          </cell>
          <cell r="E279">
            <v>1</v>
          </cell>
          <cell r="F279">
            <v>0</v>
          </cell>
          <cell r="G279">
            <v>0</v>
          </cell>
          <cell r="H279">
            <v>0</v>
          </cell>
          <cell r="I279">
            <v>0.15</v>
          </cell>
          <cell r="J279">
            <v>0.15</v>
          </cell>
          <cell r="K279">
            <v>0.3</v>
          </cell>
          <cell r="L279">
            <v>0</v>
          </cell>
          <cell r="M279">
            <v>0</v>
          </cell>
          <cell r="N279">
            <v>0</v>
          </cell>
          <cell r="O279">
            <v>0</v>
          </cell>
          <cell r="P279">
            <v>2</v>
          </cell>
        </row>
        <row r="280">
          <cell r="B280" t="str">
            <v>80S</v>
          </cell>
          <cell r="C280">
            <v>1.5</v>
          </cell>
          <cell r="D280">
            <v>5.08</v>
          </cell>
          <cell r="E280">
            <v>1</v>
          </cell>
          <cell r="F280">
            <v>0</v>
          </cell>
          <cell r="G280">
            <v>0</v>
          </cell>
          <cell r="H280">
            <v>0</v>
          </cell>
          <cell r="I280">
            <v>0.15</v>
          </cell>
          <cell r="J280">
            <v>0.15</v>
          </cell>
          <cell r="K280">
            <v>0.3</v>
          </cell>
          <cell r="L280">
            <v>0</v>
          </cell>
          <cell r="M280">
            <v>0</v>
          </cell>
          <cell r="N280">
            <v>0</v>
          </cell>
          <cell r="O280">
            <v>0</v>
          </cell>
          <cell r="P280">
            <v>2</v>
          </cell>
        </row>
        <row r="281">
          <cell r="B281" t="str">
            <v>80S</v>
          </cell>
          <cell r="C281">
            <v>2</v>
          </cell>
          <cell r="D281">
            <v>5.54</v>
          </cell>
          <cell r="E281">
            <v>1</v>
          </cell>
          <cell r="F281">
            <v>0</v>
          </cell>
          <cell r="G281">
            <v>0</v>
          </cell>
          <cell r="H281">
            <v>0</v>
          </cell>
          <cell r="I281">
            <v>0.2</v>
          </cell>
          <cell r="J281">
            <v>0.25</v>
          </cell>
          <cell r="K281">
            <v>0.45</v>
          </cell>
          <cell r="L281">
            <v>0</v>
          </cell>
          <cell r="M281">
            <v>0</v>
          </cell>
          <cell r="N281">
            <v>0</v>
          </cell>
          <cell r="O281">
            <v>0</v>
          </cell>
          <cell r="P281">
            <v>2</v>
          </cell>
        </row>
        <row r="282">
          <cell r="B282" t="str">
            <v>80S</v>
          </cell>
          <cell r="C282">
            <v>2</v>
          </cell>
          <cell r="D282">
            <v>5.54</v>
          </cell>
          <cell r="E282">
            <v>1</v>
          </cell>
          <cell r="F282">
            <v>0</v>
          </cell>
          <cell r="G282">
            <v>0</v>
          </cell>
          <cell r="H282">
            <v>0</v>
          </cell>
          <cell r="I282">
            <v>0.2</v>
          </cell>
          <cell r="J282">
            <v>0.25</v>
          </cell>
          <cell r="K282">
            <v>0.45</v>
          </cell>
          <cell r="L282">
            <v>0</v>
          </cell>
          <cell r="M282">
            <v>0</v>
          </cell>
          <cell r="N282">
            <v>0</v>
          </cell>
          <cell r="O282">
            <v>0</v>
          </cell>
          <cell r="P282">
            <v>2</v>
          </cell>
        </row>
        <row r="283">
          <cell r="B283" t="str">
            <v>80S</v>
          </cell>
          <cell r="C283">
            <v>2</v>
          </cell>
          <cell r="D283">
            <v>5.54</v>
          </cell>
          <cell r="E283">
            <v>1</v>
          </cell>
          <cell r="F283">
            <v>0</v>
          </cell>
          <cell r="G283">
            <v>0</v>
          </cell>
          <cell r="H283">
            <v>0</v>
          </cell>
          <cell r="I283">
            <v>0.2</v>
          </cell>
          <cell r="J283">
            <v>0.25</v>
          </cell>
          <cell r="K283">
            <v>0.45</v>
          </cell>
          <cell r="L283">
            <v>0</v>
          </cell>
          <cell r="M283">
            <v>0</v>
          </cell>
          <cell r="N283">
            <v>0</v>
          </cell>
          <cell r="O283">
            <v>0</v>
          </cell>
          <cell r="P283">
            <v>2</v>
          </cell>
        </row>
        <row r="284">
          <cell r="B284" t="str">
            <v>80S</v>
          </cell>
          <cell r="C284">
            <v>2.5</v>
          </cell>
          <cell r="D284">
            <v>7.01</v>
          </cell>
          <cell r="E284">
            <v>1</v>
          </cell>
          <cell r="F284">
            <v>0</v>
          </cell>
          <cell r="G284">
            <v>0</v>
          </cell>
          <cell r="H284">
            <v>0</v>
          </cell>
          <cell r="I284">
            <v>0.25</v>
          </cell>
          <cell r="J284">
            <v>0.5</v>
          </cell>
          <cell r="K284">
            <v>0.75</v>
          </cell>
          <cell r="L284">
            <v>0</v>
          </cell>
          <cell r="M284">
            <v>0</v>
          </cell>
          <cell r="N284">
            <v>0</v>
          </cell>
          <cell r="O284">
            <v>0</v>
          </cell>
          <cell r="P284">
            <v>2</v>
          </cell>
        </row>
        <row r="285">
          <cell r="B285" t="str">
            <v>80S</v>
          </cell>
          <cell r="C285">
            <v>3</v>
          </cell>
          <cell r="D285">
            <v>7.62</v>
          </cell>
          <cell r="E285">
            <v>1</v>
          </cell>
          <cell r="F285">
            <v>0</v>
          </cell>
          <cell r="G285">
            <v>0</v>
          </cell>
          <cell r="H285">
            <v>0</v>
          </cell>
          <cell r="I285">
            <v>0.3</v>
          </cell>
          <cell r="J285">
            <v>0.6</v>
          </cell>
          <cell r="K285">
            <v>0.89999999999999991</v>
          </cell>
          <cell r="L285">
            <v>0</v>
          </cell>
          <cell r="M285">
            <v>0</v>
          </cell>
          <cell r="N285">
            <v>0</v>
          </cell>
          <cell r="O285">
            <v>0</v>
          </cell>
          <cell r="P285">
            <v>2</v>
          </cell>
        </row>
        <row r="286">
          <cell r="B286" t="str">
            <v>80S</v>
          </cell>
          <cell r="C286">
            <v>3.5</v>
          </cell>
          <cell r="D286">
            <v>8.08</v>
          </cell>
          <cell r="E286">
            <v>1</v>
          </cell>
          <cell r="F286">
            <v>0</v>
          </cell>
          <cell r="G286">
            <v>0</v>
          </cell>
          <cell r="H286">
            <v>0</v>
          </cell>
          <cell r="I286">
            <v>0.35</v>
          </cell>
          <cell r="J286">
            <v>0.85</v>
          </cell>
          <cell r="K286">
            <v>1.2</v>
          </cell>
          <cell r="L286">
            <v>0</v>
          </cell>
          <cell r="M286">
            <v>0</v>
          </cell>
          <cell r="N286">
            <v>0</v>
          </cell>
          <cell r="O286">
            <v>0</v>
          </cell>
          <cell r="P286">
            <v>3</v>
          </cell>
        </row>
        <row r="287">
          <cell r="A287" t="str">
            <v>80S</v>
          </cell>
          <cell r="B287" t="str">
            <v>80S</v>
          </cell>
          <cell r="C287">
            <v>4</v>
          </cell>
          <cell r="D287">
            <v>8.56</v>
          </cell>
          <cell r="E287">
            <v>1</v>
          </cell>
          <cell r="F287">
            <v>0</v>
          </cell>
          <cell r="G287">
            <v>0</v>
          </cell>
          <cell r="H287">
            <v>0</v>
          </cell>
          <cell r="I287">
            <v>0.41</v>
          </cell>
          <cell r="J287">
            <v>0.93</v>
          </cell>
          <cell r="K287">
            <v>1.34</v>
          </cell>
          <cell r="L287">
            <v>0</v>
          </cell>
          <cell r="M287">
            <v>0</v>
          </cell>
          <cell r="N287">
            <v>0</v>
          </cell>
          <cell r="O287">
            <v>0</v>
          </cell>
          <cell r="P287">
            <v>3</v>
          </cell>
        </row>
        <row r="288">
          <cell r="B288" t="str">
            <v>80S</v>
          </cell>
          <cell r="C288">
            <v>5</v>
          </cell>
          <cell r="D288">
            <v>9.5299999999999994</v>
          </cell>
          <cell r="E288">
            <v>1</v>
          </cell>
          <cell r="F288">
            <v>0</v>
          </cell>
          <cell r="G288">
            <v>0</v>
          </cell>
          <cell r="H288">
            <v>0</v>
          </cell>
          <cell r="I288">
            <v>0.51</v>
          </cell>
          <cell r="J288">
            <v>1.59</v>
          </cell>
          <cell r="K288">
            <v>2.1</v>
          </cell>
          <cell r="L288">
            <v>0</v>
          </cell>
          <cell r="M288">
            <v>0</v>
          </cell>
          <cell r="N288">
            <v>0</v>
          </cell>
          <cell r="O288">
            <v>0</v>
          </cell>
          <cell r="P288">
            <v>4</v>
          </cell>
        </row>
        <row r="289">
          <cell r="B289" t="str">
            <v>80S</v>
          </cell>
          <cell r="C289">
            <v>6</v>
          </cell>
          <cell r="D289">
            <v>10.97</v>
          </cell>
          <cell r="E289">
            <v>1.25</v>
          </cell>
          <cell r="F289">
            <v>0</v>
          </cell>
          <cell r="G289">
            <v>0</v>
          </cell>
          <cell r="H289">
            <v>0</v>
          </cell>
          <cell r="I289">
            <v>0.61</v>
          </cell>
          <cell r="J289">
            <v>2.69</v>
          </cell>
          <cell r="K289">
            <v>3.3</v>
          </cell>
          <cell r="L289">
            <v>0</v>
          </cell>
          <cell r="M289">
            <v>0</v>
          </cell>
          <cell r="N289">
            <v>0</v>
          </cell>
          <cell r="O289">
            <v>0</v>
          </cell>
          <cell r="P289">
            <v>4</v>
          </cell>
        </row>
        <row r="290">
          <cell r="B290" t="str">
            <v>80S</v>
          </cell>
          <cell r="C290">
            <v>8</v>
          </cell>
          <cell r="D290">
            <v>12.7</v>
          </cell>
          <cell r="E290">
            <v>1.25</v>
          </cell>
          <cell r="F290">
            <v>0</v>
          </cell>
          <cell r="G290">
            <v>0</v>
          </cell>
          <cell r="H290">
            <v>0</v>
          </cell>
          <cell r="I290">
            <v>0.81</v>
          </cell>
          <cell r="J290">
            <v>4.58</v>
          </cell>
          <cell r="K290">
            <v>5.3900000000000006</v>
          </cell>
          <cell r="L290">
            <v>0</v>
          </cell>
          <cell r="M290">
            <v>0</v>
          </cell>
          <cell r="N290">
            <v>0</v>
          </cell>
          <cell r="O290">
            <v>0</v>
          </cell>
          <cell r="P290">
            <v>4</v>
          </cell>
        </row>
        <row r="291">
          <cell r="B291" t="str">
            <v>80S</v>
          </cell>
          <cell r="C291">
            <v>10</v>
          </cell>
          <cell r="D291">
            <v>12.7</v>
          </cell>
          <cell r="E291">
            <v>1.25</v>
          </cell>
          <cell r="F291">
            <v>0</v>
          </cell>
          <cell r="G291">
            <v>0</v>
          </cell>
          <cell r="H291">
            <v>0</v>
          </cell>
          <cell r="I291">
            <v>1.01</v>
          </cell>
          <cell r="J291">
            <v>5.74</v>
          </cell>
          <cell r="K291">
            <v>6.75</v>
          </cell>
          <cell r="L291">
            <v>0</v>
          </cell>
          <cell r="M291">
            <v>0</v>
          </cell>
          <cell r="N291">
            <v>0</v>
          </cell>
          <cell r="O291">
            <v>0</v>
          </cell>
          <cell r="P291">
            <v>4</v>
          </cell>
        </row>
        <row r="292">
          <cell r="B292" t="str">
            <v>80S</v>
          </cell>
          <cell r="C292">
            <v>12</v>
          </cell>
          <cell r="D292">
            <v>12.7</v>
          </cell>
          <cell r="E292">
            <v>1.25</v>
          </cell>
          <cell r="F292">
            <v>0</v>
          </cell>
          <cell r="G292">
            <v>0</v>
          </cell>
          <cell r="H292">
            <v>0</v>
          </cell>
          <cell r="I292">
            <v>1.22</v>
          </cell>
          <cell r="J292">
            <v>6.73</v>
          </cell>
          <cell r="K292">
            <v>7.95</v>
          </cell>
          <cell r="L292">
            <v>0</v>
          </cell>
          <cell r="M292">
            <v>0</v>
          </cell>
          <cell r="N292">
            <v>0</v>
          </cell>
          <cell r="O292">
            <v>0</v>
          </cell>
          <cell r="P292">
            <v>6</v>
          </cell>
        </row>
        <row r="293">
          <cell r="B293">
            <v>100</v>
          </cell>
          <cell r="C293">
            <v>8</v>
          </cell>
          <cell r="D293">
            <v>15.09</v>
          </cell>
          <cell r="E293">
            <v>1.5</v>
          </cell>
          <cell r="F293">
            <v>0</v>
          </cell>
          <cell r="G293">
            <v>0</v>
          </cell>
          <cell r="H293">
            <v>0</v>
          </cell>
          <cell r="I293">
            <v>0.81</v>
          </cell>
          <cell r="J293">
            <v>6.09</v>
          </cell>
          <cell r="K293">
            <v>6.9</v>
          </cell>
          <cell r="L293">
            <v>0</v>
          </cell>
          <cell r="M293">
            <v>0</v>
          </cell>
          <cell r="N293">
            <v>0</v>
          </cell>
          <cell r="O293">
            <v>0</v>
          </cell>
          <cell r="P293">
            <v>4</v>
          </cell>
        </row>
        <row r="294">
          <cell r="B294">
            <v>100</v>
          </cell>
          <cell r="C294">
            <v>10</v>
          </cell>
          <cell r="D294">
            <v>18.260000000000002</v>
          </cell>
          <cell r="E294">
            <v>1.5</v>
          </cell>
          <cell r="F294">
            <v>0</v>
          </cell>
          <cell r="G294">
            <v>0</v>
          </cell>
          <cell r="H294">
            <v>0</v>
          </cell>
          <cell r="I294">
            <v>1.01</v>
          </cell>
          <cell r="J294">
            <v>11.44</v>
          </cell>
          <cell r="K294">
            <v>12.45</v>
          </cell>
          <cell r="L294">
            <v>0</v>
          </cell>
          <cell r="M294">
            <v>0</v>
          </cell>
          <cell r="N294">
            <v>0</v>
          </cell>
          <cell r="O294">
            <v>0</v>
          </cell>
          <cell r="P294">
            <v>4</v>
          </cell>
        </row>
        <row r="295">
          <cell r="B295">
            <v>100</v>
          </cell>
          <cell r="C295">
            <v>12</v>
          </cell>
          <cell r="D295">
            <v>21.44</v>
          </cell>
          <cell r="E295">
            <v>2</v>
          </cell>
          <cell r="F295">
            <v>0</v>
          </cell>
          <cell r="G295">
            <v>0</v>
          </cell>
          <cell r="H295">
            <v>0</v>
          </cell>
          <cell r="I295">
            <v>1.22</v>
          </cell>
          <cell r="J295">
            <v>15.28</v>
          </cell>
          <cell r="K295">
            <v>16.5</v>
          </cell>
          <cell r="L295">
            <v>0</v>
          </cell>
          <cell r="M295">
            <v>0</v>
          </cell>
          <cell r="N295">
            <v>0</v>
          </cell>
          <cell r="O295">
            <v>0</v>
          </cell>
          <cell r="P295">
            <v>6</v>
          </cell>
        </row>
        <row r="296">
          <cell r="B296">
            <v>100</v>
          </cell>
          <cell r="C296">
            <v>14</v>
          </cell>
          <cell r="D296">
            <v>23.83</v>
          </cell>
          <cell r="E296">
            <v>2</v>
          </cell>
          <cell r="F296">
            <v>0</v>
          </cell>
          <cell r="G296">
            <v>0</v>
          </cell>
          <cell r="H296">
            <v>0</v>
          </cell>
          <cell r="I296">
            <v>1.42</v>
          </cell>
          <cell r="J296">
            <v>21.07</v>
          </cell>
          <cell r="K296">
            <v>22.490000000000002</v>
          </cell>
          <cell r="L296">
            <v>0</v>
          </cell>
          <cell r="M296">
            <v>0</v>
          </cell>
          <cell r="N296">
            <v>0</v>
          </cell>
          <cell r="O296">
            <v>0</v>
          </cell>
          <cell r="P296">
            <v>6</v>
          </cell>
        </row>
        <row r="297">
          <cell r="B297">
            <v>100</v>
          </cell>
          <cell r="C297">
            <v>16</v>
          </cell>
          <cell r="D297">
            <v>26.19</v>
          </cell>
          <cell r="E297" t="str">
            <v>N</v>
          </cell>
          <cell r="F297">
            <v>0</v>
          </cell>
          <cell r="G297">
            <v>0</v>
          </cell>
          <cell r="H297">
            <v>0</v>
          </cell>
          <cell r="I297">
            <v>1.62</v>
          </cell>
          <cell r="J297">
            <v>28.38</v>
          </cell>
          <cell r="K297">
            <v>30</v>
          </cell>
          <cell r="L297">
            <v>0</v>
          </cell>
          <cell r="M297">
            <v>0</v>
          </cell>
          <cell r="N297">
            <v>0</v>
          </cell>
          <cell r="O297">
            <v>0</v>
          </cell>
          <cell r="P297">
            <v>6</v>
          </cell>
        </row>
        <row r="298">
          <cell r="B298">
            <v>100</v>
          </cell>
          <cell r="C298">
            <v>18</v>
          </cell>
          <cell r="D298">
            <v>29.36</v>
          </cell>
          <cell r="E298" t="str">
            <v>N</v>
          </cell>
          <cell r="F298">
            <v>0</v>
          </cell>
          <cell r="G298">
            <v>0</v>
          </cell>
          <cell r="H298">
            <v>0</v>
          </cell>
          <cell r="I298">
            <v>1.82</v>
          </cell>
          <cell r="J298">
            <v>37.17</v>
          </cell>
          <cell r="K298">
            <v>38.99</v>
          </cell>
          <cell r="L298">
            <v>0</v>
          </cell>
          <cell r="M298">
            <v>0</v>
          </cell>
          <cell r="N298">
            <v>0</v>
          </cell>
          <cell r="O298">
            <v>0</v>
          </cell>
          <cell r="P298">
            <v>6</v>
          </cell>
        </row>
        <row r="299">
          <cell r="B299">
            <v>100</v>
          </cell>
          <cell r="C299">
            <v>20</v>
          </cell>
          <cell r="D299">
            <v>32.54</v>
          </cell>
          <cell r="E299" t="str">
            <v>N</v>
          </cell>
          <cell r="F299">
            <v>0</v>
          </cell>
          <cell r="G299">
            <v>0</v>
          </cell>
          <cell r="H299">
            <v>0</v>
          </cell>
          <cell r="I299">
            <v>2.0299999999999998</v>
          </cell>
          <cell r="J299">
            <v>45.97</v>
          </cell>
          <cell r="K299">
            <v>48</v>
          </cell>
          <cell r="L299">
            <v>0</v>
          </cell>
          <cell r="M299">
            <v>0</v>
          </cell>
          <cell r="N299">
            <v>0</v>
          </cell>
          <cell r="O299">
            <v>0</v>
          </cell>
          <cell r="P299">
            <v>7</v>
          </cell>
        </row>
        <row r="300">
          <cell r="B300">
            <v>100</v>
          </cell>
          <cell r="C300">
            <v>22</v>
          </cell>
          <cell r="D300">
            <v>34.93</v>
          </cell>
          <cell r="E300" t="str">
            <v>N</v>
          </cell>
          <cell r="F300">
            <v>0</v>
          </cell>
          <cell r="G300">
            <v>0</v>
          </cell>
          <cell r="H300">
            <v>0</v>
          </cell>
          <cell r="I300">
            <v>2.23</v>
          </cell>
          <cell r="J300">
            <v>65.27</v>
          </cell>
          <cell r="K300">
            <v>67.5</v>
          </cell>
          <cell r="L300">
            <v>0</v>
          </cell>
          <cell r="M300">
            <v>0</v>
          </cell>
          <cell r="N300">
            <v>0</v>
          </cell>
          <cell r="O300">
            <v>0</v>
          </cell>
          <cell r="P300">
            <v>8</v>
          </cell>
        </row>
        <row r="301">
          <cell r="B301">
            <v>100</v>
          </cell>
          <cell r="C301">
            <v>24</v>
          </cell>
          <cell r="D301">
            <v>38.89</v>
          </cell>
          <cell r="E301" t="str">
            <v>N</v>
          </cell>
          <cell r="F301">
            <v>0</v>
          </cell>
          <cell r="G301">
            <v>0</v>
          </cell>
          <cell r="H301">
            <v>0</v>
          </cell>
          <cell r="I301">
            <v>2.4300000000000002</v>
          </cell>
          <cell r="J301">
            <v>75.56</v>
          </cell>
          <cell r="K301">
            <v>77.990000000000009</v>
          </cell>
          <cell r="L301">
            <v>0</v>
          </cell>
          <cell r="M301">
            <v>0</v>
          </cell>
          <cell r="N301">
            <v>0</v>
          </cell>
          <cell r="O301">
            <v>0</v>
          </cell>
          <cell r="P301">
            <v>8</v>
          </cell>
        </row>
        <row r="302">
          <cell r="B302">
            <v>120</v>
          </cell>
          <cell r="C302">
            <v>4</v>
          </cell>
          <cell r="D302">
            <v>11.13</v>
          </cell>
          <cell r="E302">
            <v>1.25</v>
          </cell>
          <cell r="F302">
            <v>0</v>
          </cell>
          <cell r="G302">
            <v>0</v>
          </cell>
          <cell r="H302">
            <v>0</v>
          </cell>
          <cell r="I302">
            <v>0.41</v>
          </cell>
          <cell r="J302">
            <v>1.84</v>
          </cell>
          <cell r="K302">
            <v>2.25</v>
          </cell>
          <cell r="L302">
            <v>0</v>
          </cell>
          <cell r="M302">
            <v>0</v>
          </cell>
          <cell r="N302">
            <v>0</v>
          </cell>
          <cell r="O302">
            <v>0</v>
          </cell>
          <cell r="P302">
            <v>4</v>
          </cell>
        </row>
        <row r="303">
          <cell r="B303">
            <v>120</v>
          </cell>
          <cell r="C303">
            <v>5</v>
          </cell>
          <cell r="D303">
            <v>12.7</v>
          </cell>
          <cell r="E303">
            <v>1.25</v>
          </cell>
          <cell r="F303">
            <v>0</v>
          </cell>
          <cell r="G303">
            <v>0</v>
          </cell>
          <cell r="H303">
            <v>0</v>
          </cell>
          <cell r="I303">
            <v>0.51</v>
          </cell>
          <cell r="J303">
            <v>2.94</v>
          </cell>
          <cell r="K303">
            <v>3.45</v>
          </cell>
          <cell r="L303">
            <v>0</v>
          </cell>
          <cell r="M303">
            <v>0</v>
          </cell>
          <cell r="N303">
            <v>0</v>
          </cell>
          <cell r="O303">
            <v>0</v>
          </cell>
          <cell r="P303">
            <v>4</v>
          </cell>
        </row>
        <row r="304">
          <cell r="B304">
            <v>120</v>
          </cell>
          <cell r="C304">
            <v>6</v>
          </cell>
          <cell r="D304">
            <v>14.27</v>
          </cell>
          <cell r="E304">
            <v>1.25</v>
          </cell>
          <cell r="F304">
            <v>0</v>
          </cell>
          <cell r="G304">
            <v>0</v>
          </cell>
          <cell r="H304">
            <v>0</v>
          </cell>
          <cell r="I304">
            <v>0.61</v>
          </cell>
          <cell r="J304">
            <v>4.1900000000000004</v>
          </cell>
          <cell r="K304">
            <v>4.8000000000000007</v>
          </cell>
          <cell r="L304">
            <v>0</v>
          </cell>
          <cell r="M304">
            <v>0</v>
          </cell>
          <cell r="N304">
            <v>0</v>
          </cell>
          <cell r="O304">
            <v>0</v>
          </cell>
          <cell r="P304">
            <v>4</v>
          </cell>
        </row>
        <row r="305">
          <cell r="B305">
            <v>120</v>
          </cell>
          <cell r="C305">
            <v>8</v>
          </cell>
          <cell r="D305">
            <v>18.260000000000002</v>
          </cell>
          <cell r="E305">
            <v>1.5</v>
          </cell>
          <cell r="F305">
            <v>0</v>
          </cell>
          <cell r="G305">
            <v>0</v>
          </cell>
          <cell r="H305">
            <v>0</v>
          </cell>
          <cell r="I305">
            <v>0.81</v>
          </cell>
          <cell r="J305">
            <v>9.23</v>
          </cell>
          <cell r="K305">
            <v>10.040000000000001</v>
          </cell>
          <cell r="L305">
            <v>0</v>
          </cell>
          <cell r="M305">
            <v>0</v>
          </cell>
          <cell r="N305">
            <v>0</v>
          </cell>
          <cell r="O305">
            <v>0</v>
          </cell>
          <cell r="P305">
            <v>4</v>
          </cell>
        </row>
        <row r="306">
          <cell r="B306">
            <v>120</v>
          </cell>
          <cell r="C306">
            <v>10</v>
          </cell>
          <cell r="D306">
            <v>21.44</v>
          </cell>
          <cell r="E306">
            <v>2</v>
          </cell>
          <cell r="F306">
            <v>0</v>
          </cell>
          <cell r="G306">
            <v>0</v>
          </cell>
          <cell r="H306">
            <v>0</v>
          </cell>
          <cell r="I306">
            <v>1.01</v>
          </cell>
          <cell r="J306">
            <v>12.49</v>
          </cell>
          <cell r="K306">
            <v>13.5</v>
          </cell>
          <cell r="L306">
            <v>0</v>
          </cell>
          <cell r="M306">
            <v>0</v>
          </cell>
          <cell r="N306">
            <v>0</v>
          </cell>
          <cell r="O306">
            <v>0</v>
          </cell>
          <cell r="P306">
            <v>4</v>
          </cell>
        </row>
        <row r="307">
          <cell r="B307">
            <v>120</v>
          </cell>
          <cell r="C307">
            <v>12</v>
          </cell>
          <cell r="D307">
            <v>25.4</v>
          </cell>
          <cell r="E307" t="str">
            <v>N</v>
          </cell>
          <cell r="F307">
            <v>0</v>
          </cell>
          <cell r="G307">
            <v>0</v>
          </cell>
          <cell r="H307">
            <v>0</v>
          </cell>
          <cell r="I307">
            <v>1.22</v>
          </cell>
          <cell r="J307">
            <v>21.27</v>
          </cell>
          <cell r="K307">
            <v>22.49</v>
          </cell>
          <cell r="L307">
            <v>0</v>
          </cell>
          <cell r="M307">
            <v>0</v>
          </cell>
          <cell r="N307">
            <v>0</v>
          </cell>
          <cell r="O307">
            <v>0</v>
          </cell>
          <cell r="P307">
            <v>6</v>
          </cell>
        </row>
        <row r="308">
          <cell r="B308">
            <v>120</v>
          </cell>
          <cell r="C308">
            <v>14</v>
          </cell>
          <cell r="D308">
            <v>27.79</v>
          </cell>
          <cell r="E308" t="str">
            <v>N</v>
          </cell>
          <cell r="F308">
            <v>0</v>
          </cell>
          <cell r="G308">
            <v>0</v>
          </cell>
          <cell r="H308">
            <v>0</v>
          </cell>
          <cell r="I308">
            <v>1.42</v>
          </cell>
          <cell r="J308">
            <v>25.58</v>
          </cell>
          <cell r="K308">
            <v>27</v>
          </cell>
          <cell r="L308">
            <v>0</v>
          </cell>
          <cell r="M308">
            <v>0</v>
          </cell>
          <cell r="N308">
            <v>0</v>
          </cell>
          <cell r="O308">
            <v>0</v>
          </cell>
          <cell r="P308">
            <v>6</v>
          </cell>
        </row>
        <row r="309">
          <cell r="B309">
            <v>120</v>
          </cell>
          <cell r="C309">
            <v>16</v>
          </cell>
          <cell r="D309">
            <v>30.96</v>
          </cell>
          <cell r="E309" t="str">
            <v>N</v>
          </cell>
          <cell r="F309">
            <v>0</v>
          </cell>
          <cell r="G309">
            <v>0</v>
          </cell>
          <cell r="H309">
            <v>0</v>
          </cell>
          <cell r="I309">
            <v>1.62</v>
          </cell>
          <cell r="J309">
            <v>35.880000000000003</v>
          </cell>
          <cell r="K309">
            <v>37.5</v>
          </cell>
          <cell r="L309">
            <v>0</v>
          </cell>
          <cell r="M309">
            <v>0</v>
          </cell>
          <cell r="N309">
            <v>0</v>
          </cell>
          <cell r="O309">
            <v>0</v>
          </cell>
          <cell r="P309">
            <v>6</v>
          </cell>
        </row>
        <row r="310">
          <cell r="B310">
            <v>120</v>
          </cell>
          <cell r="C310">
            <v>18</v>
          </cell>
          <cell r="D310">
            <v>34.93</v>
          </cell>
          <cell r="E310" t="str">
            <v>N</v>
          </cell>
          <cell r="F310">
            <v>0</v>
          </cell>
          <cell r="G310">
            <v>0</v>
          </cell>
          <cell r="H310">
            <v>0</v>
          </cell>
          <cell r="I310">
            <v>1.82</v>
          </cell>
          <cell r="J310">
            <v>47.68</v>
          </cell>
          <cell r="K310">
            <v>49.5</v>
          </cell>
          <cell r="L310">
            <v>0</v>
          </cell>
          <cell r="M310">
            <v>0</v>
          </cell>
          <cell r="N310">
            <v>0</v>
          </cell>
          <cell r="O310">
            <v>0</v>
          </cell>
          <cell r="P310">
            <v>6</v>
          </cell>
        </row>
        <row r="311">
          <cell r="B311">
            <v>120</v>
          </cell>
          <cell r="C311">
            <v>20</v>
          </cell>
          <cell r="D311">
            <v>38.1</v>
          </cell>
          <cell r="E311" t="str">
            <v>N</v>
          </cell>
          <cell r="F311">
            <v>0</v>
          </cell>
          <cell r="G311">
            <v>0</v>
          </cell>
          <cell r="H311">
            <v>0</v>
          </cell>
          <cell r="I311">
            <v>2.0299999999999998</v>
          </cell>
          <cell r="J311">
            <v>62.47</v>
          </cell>
          <cell r="K311">
            <v>64.5</v>
          </cell>
          <cell r="L311">
            <v>0</v>
          </cell>
          <cell r="M311">
            <v>0</v>
          </cell>
          <cell r="N311">
            <v>0</v>
          </cell>
          <cell r="O311">
            <v>0</v>
          </cell>
          <cell r="P311">
            <v>7</v>
          </cell>
        </row>
        <row r="312">
          <cell r="B312">
            <v>120</v>
          </cell>
          <cell r="C312">
            <v>22</v>
          </cell>
          <cell r="D312">
            <v>41.28</v>
          </cell>
          <cell r="E312" t="str">
            <v>N</v>
          </cell>
          <cell r="F312">
            <v>0</v>
          </cell>
          <cell r="G312">
            <v>0</v>
          </cell>
          <cell r="H312">
            <v>0</v>
          </cell>
          <cell r="I312">
            <v>2.23</v>
          </cell>
          <cell r="J312">
            <v>84.76</v>
          </cell>
          <cell r="K312">
            <v>86.990000000000009</v>
          </cell>
          <cell r="L312">
            <v>0</v>
          </cell>
          <cell r="M312">
            <v>0</v>
          </cell>
          <cell r="N312">
            <v>0</v>
          </cell>
          <cell r="O312">
            <v>0</v>
          </cell>
          <cell r="P312">
            <v>8</v>
          </cell>
        </row>
        <row r="313">
          <cell r="B313">
            <v>120</v>
          </cell>
          <cell r="C313">
            <v>24</v>
          </cell>
          <cell r="D313">
            <v>46.02</v>
          </cell>
          <cell r="E313" t="str">
            <v>N</v>
          </cell>
          <cell r="F313">
            <v>0</v>
          </cell>
          <cell r="G313">
            <v>0</v>
          </cell>
          <cell r="H313">
            <v>0</v>
          </cell>
          <cell r="I313">
            <v>2.4300000000000002</v>
          </cell>
          <cell r="J313">
            <v>98.07</v>
          </cell>
          <cell r="K313">
            <v>100.5</v>
          </cell>
          <cell r="L313">
            <v>0</v>
          </cell>
          <cell r="M313">
            <v>0</v>
          </cell>
          <cell r="N313">
            <v>0</v>
          </cell>
          <cell r="O313">
            <v>0</v>
          </cell>
          <cell r="P313">
            <v>8</v>
          </cell>
          <cell r="Q313">
            <v>0</v>
          </cell>
          <cell r="R313">
            <v>0</v>
          </cell>
        </row>
        <row r="314">
          <cell r="B314">
            <v>140</v>
          </cell>
          <cell r="C314">
            <v>8</v>
          </cell>
          <cell r="D314">
            <v>20.62</v>
          </cell>
          <cell r="E314">
            <v>2</v>
          </cell>
          <cell r="F314">
            <v>0</v>
          </cell>
          <cell r="G314">
            <v>0</v>
          </cell>
          <cell r="H314">
            <v>0</v>
          </cell>
          <cell r="I314">
            <v>0.81</v>
          </cell>
          <cell r="J314">
            <v>10.130000000000001</v>
          </cell>
          <cell r="K314">
            <v>10.940000000000001</v>
          </cell>
          <cell r="L314">
            <v>0</v>
          </cell>
          <cell r="M314">
            <v>0</v>
          </cell>
          <cell r="N314">
            <v>0</v>
          </cell>
          <cell r="O314">
            <v>0</v>
          </cell>
          <cell r="P314">
            <v>4</v>
          </cell>
        </row>
        <row r="315">
          <cell r="B315">
            <v>140</v>
          </cell>
          <cell r="C315">
            <v>10</v>
          </cell>
          <cell r="D315">
            <v>25.4</v>
          </cell>
          <cell r="E315" t="str">
            <v>N</v>
          </cell>
          <cell r="F315">
            <v>0</v>
          </cell>
          <cell r="G315">
            <v>0</v>
          </cell>
          <cell r="H315">
            <v>0</v>
          </cell>
          <cell r="I315">
            <v>1.01</v>
          </cell>
          <cell r="J315">
            <v>18.48</v>
          </cell>
          <cell r="K315">
            <v>19.490000000000002</v>
          </cell>
          <cell r="L315">
            <v>0</v>
          </cell>
          <cell r="M315">
            <v>0</v>
          </cell>
          <cell r="N315">
            <v>0</v>
          </cell>
          <cell r="O315">
            <v>0</v>
          </cell>
          <cell r="P315">
            <v>4</v>
          </cell>
        </row>
        <row r="316">
          <cell r="B316">
            <v>140</v>
          </cell>
          <cell r="C316">
            <v>12</v>
          </cell>
          <cell r="D316">
            <v>28.58</v>
          </cell>
          <cell r="E316" t="str">
            <v>N</v>
          </cell>
          <cell r="F316">
            <v>0</v>
          </cell>
          <cell r="G316">
            <v>0</v>
          </cell>
          <cell r="H316">
            <v>0</v>
          </cell>
          <cell r="I316">
            <v>1.22</v>
          </cell>
          <cell r="J316">
            <v>25.78</v>
          </cell>
          <cell r="K316">
            <v>27</v>
          </cell>
          <cell r="L316">
            <v>0</v>
          </cell>
          <cell r="M316">
            <v>0</v>
          </cell>
          <cell r="N316">
            <v>0</v>
          </cell>
          <cell r="O316">
            <v>0</v>
          </cell>
          <cell r="P316">
            <v>6</v>
          </cell>
        </row>
        <row r="317">
          <cell r="B317">
            <v>140</v>
          </cell>
          <cell r="C317">
            <v>14</v>
          </cell>
          <cell r="D317">
            <v>31.75</v>
          </cell>
          <cell r="E317" t="str">
            <v>N</v>
          </cell>
          <cell r="F317">
            <v>0</v>
          </cell>
          <cell r="G317">
            <v>0</v>
          </cell>
          <cell r="H317">
            <v>0</v>
          </cell>
          <cell r="I317">
            <v>1.42</v>
          </cell>
          <cell r="J317">
            <v>31.58</v>
          </cell>
          <cell r="K317">
            <v>33</v>
          </cell>
          <cell r="L317">
            <v>0</v>
          </cell>
          <cell r="M317">
            <v>0</v>
          </cell>
          <cell r="N317">
            <v>0</v>
          </cell>
          <cell r="O317">
            <v>0</v>
          </cell>
          <cell r="P317">
            <v>6</v>
          </cell>
        </row>
        <row r="318">
          <cell r="B318">
            <v>140</v>
          </cell>
          <cell r="C318">
            <v>16</v>
          </cell>
          <cell r="D318">
            <v>36.53</v>
          </cell>
          <cell r="E318" t="str">
            <v>N</v>
          </cell>
          <cell r="F318">
            <v>0</v>
          </cell>
          <cell r="G318">
            <v>0</v>
          </cell>
          <cell r="H318">
            <v>0</v>
          </cell>
          <cell r="I318">
            <v>1.62</v>
          </cell>
          <cell r="J318">
            <v>44.87</v>
          </cell>
          <cell r="K318">
            <v>46.489999999999995</v>
          </cell>
          <cell r="L318">
            <v>0</v>
          </cell>
          <cell r="M318">
            <v>0</v>
          </cell>
          <cell r="N318">
            <v>0</v>
          </cell>
          <cell r="O318">
            <v>0</v>
          </cell>
          <cell r="P318">
            <v>6</v>
          </cell>
        </row>
        <row r="319">
          <cell r="B319">
            <v>140</v>
          </cell>
          <cell r="C319">
            <v>18</v>
          </cell>
          <cell r="D319">
            <v>39.67</v>
          </cell>
          <cell r="E319" t="str">
            <v>N</v>
          </cell>
          <cell r="F319">
            <v>0</v>
          </cell>
          <cell r="G319">
            <v>0</v>
          </cell>
          <cell r="H319">
            <v>0</v>
          </cell>
          <cell r="I319">
            <v>1.82</v>
          </cell>
          <cell r="J319">
            <v>59.68</v>
          </cell>
          <cell r="K319">
            <v>61.5</v>
          </cell>
          <cell r="L319">
            <v>0</v>
          </cell>
          <cell r="M319">
            <v>0</v>
          </cell>
          <cell r="N319">
            <v>0</v>
          </cell>
          <cell r="O319">
            <v>0</v>
          </cell>
          <cell r="P319">
            <v>6</v>
          </cell>
        </row>
        <row r="320">
          <cell r="B320">
            <v>140</v>
          </cell>
          <cell r="C320">
            <v>20</v>
          </cell>
          <cell r="D320">
            <v>44.45</v>
          </cell>
          <cell r="E320" t="str">
            <v>N</v>
          </cell>
          <cell r="F320">
            <v>0</v>
          </cell>
          <cell r="G320">
            <v>0</v>
          </cell>
          <cell r="H320">
            <v>0</v>
          </cell>
          <cell r="I320">
            <v>2.0299999999999998</v>
          </cell>
          <cell r="J320">
            <v>78.959999999999994</v>
          </cell>
          <cell r="K320">
            <v>80.989999999999995</v>
          </cell>
          <cell r="L320">
            <v>0</v>
          </cell>
          <cell r="M320">
            <v>0</v>
          </cell>
          <cell r="N320">
            <v>0</v>
          </cell>
          <cell r="O320">
            <v>0</v>
          </cell>
          <cell r="P320">
            <v>7</v>
          </cell>
        </row>
        <row r="321">
          <cell r="B321">
            <v>140</v>
          </cell>
          <cell r="C321">
            <v>22</v>
          </cell>
          <cell r="D321">
            <v>47.63</v>
          </cell>
          <cell r="E321" t="str">
            <v>N</v>
          </cell>
          <cell r="F321">
            <v>0</v>
          </cell>
          <cell r="G321">
            <v>0</v>
          </cell>
          <cell r="H321">
            <v>0</v>
          </cell>
          <cell r="I321">
            <v>2.23</v>
          </cell>
          <cell r="J321">
            <v>108.77</v>
          </cell>
          <cell r="K321">
            <v>111</v>
          </cell>
          <cell r="L321">
            <v>0</v>
          </cell>
          <cell r="M321">
            <v>0</v>
          </cell>
          <cell r="N321">
            <v>0</v>
          </cell>
          <cell r="O321">
            <v>0</v>
          </cell>
          <cell r="P321">
            <v>8</v>
          </cell>
        </row>
        <row r="322">
          <cell r="B322">
            <v>140</v>
          </cell>
          <cell r="C322">
            <v>24</v>
          </cell>
          <cell r="D322">
            <v>52.37</v>
          </cell>
          <cell r="E322" t="str">
            <v>N</v>
          </cell>
          <cell r="F322">
            <v>0</v>
          </cell>
          <cell r="G322">
            <v>0</v>
          </cell>
          <cell r="H322">
            <v>0</v>
          </cell>
          <cell r="I322">
            <v>2.4300000000000002</v>
          </cell>
          <cell r="J322">
            <v>126.57</v>
          </cell>
          <cell r="K322">
            <v>129</v>
          </cell>
          <cell r="L322">
            <v>0</v>
          </cell>
          <cell r="M322">
            <v>0</v>
          </cell>
          <cell r="N322">
            <v>0</v>
          </cell>
          <cell r="O322">
            <v>0</v>
          </cell>
          <cell r="P322">
            <v>8</v>
          </cell>
        </row>
        <row r="323">
          <cell r="B323">
            <v>160</v>
          </cell>
          <cell r="C323">
            <v>0.5</v>
          </cell>
          <cell r="D323">
            <v>4.78</v>
          </cell>
          <cell r="E323">
            <v>1</v>
          </cell>
          <cell r="F323">
            <v>0</v>
          </cell>
          <cell r="G323">
            <v>0</v>
          </cell>
          <cell r="H323">
            <v>0</v>
          </cell>
          <cell r="I323">
            <v>7.0000000000000007E-2</v>
          </cell>
          <cell r="J323">
            <v>0.08</v>
          </cell>
          <cell r="K323">
            <v>0.15000000000000002</v>
          </cell>
          <cell r="L323">
            <v>0</v>
          </cell>
          <cell r="M323">
            <v>0</v>
          </cell>
          <cell r="N323">
            <v>0</v>
          </cell>
          <cell r="O323">
            <v>0</v>
          </cell>
          <cell r="P323">
            <v>2</v>
          </cell>
        </row>
        <row r="324">
          <cell r="B324">
            <v>160</v>
          </cell>
          <cell r="C324">
            <v>0.5</v>
          </cell>
          <cell r="D324">
            <v>4.78</v>
          </cell>
          <cell r="E324">
            <v>1</v>
          </cell>
          <cell r="F324">
            <v>0</v>
          </cell>
          <cell r="G324">
            <v>0</v>
          </cell>
          <cell r="H324">
            <v>0</v>
          </cell>
          <cell r="I324">
            <v>7.0000000000000007E-2</v>
          </cell>
          <cell r="J324">
            <v>0.08</v>
          </cell>
          <cell r="K324">
            <v>0.15000000000000002</v>
          </cell>
          <cell r="L324">
            <v>0</v>
          </cell>
          <cell r="M324">
            <v>0</v>
          </cell>
          <cell r="N324">
            <v>0</v>
          </cell>
          <cell r="O324">
            <v>0</v>
          </cell>
          <cell r="P324">
            <v>2</v>
          </cell>
        </row>
        <row r="325">
          <cell r="B325">
            <v>160</v>
          </cell>
          <cell r="C325">
            <v>0.5</v>
          </cell>
          <cell r="D325">
            <v>4.78</v>
          </cell>
          <cell r="E325">
            <v>1</v>
          </cell>
          <cell r="F325">
            <v>0</v>
          </cell>
          <cell r="G325">
            <v>0</v>
          </cell>
          <cell r="H325">
            <v>0</v>
          </cell>
          <cell r="I325">
            <v>7.0000000000000007E-2</v>
          </cell>
          <cell r="J325">
            <v>0.08</v>
          </cell>
          <cell r="K325">
            <v>0.15000000000000002</v>
          </cell>
          <cell r="L325">
            <v>0</v>
          </cell>
          <cell r="M325">
            <v>0</v>
          </cell>
          <cell r="N325">
            <v>0</v>
          </cell>
          <cell r="O325">
            <v>0</v>
          </cell>
          <cell r="P325">
            <v>2</v>
          </cell>
        </row>
        <row r="326">
          <cell r="B326">
            <v>160</v>
          </cell>
          <cell r="C326">
            <v>0.75</v>
          </cell>
          <cell r="D326">
            <v>5.56</v>
          </cell>
          <cell r="E326">
            <v>1</v>
          </cell>
          <cell r="F326">
            <v>0</v>
          </cell>
          <cell r="G326">
            <v>0</v>
          </cell>
          <cell r="H326">
            <v>0</v>
          </cell>
          <cell r="I326">
            <v>0.08</v>
          </cell>
          <cell r="J326">
            <v>7.0000000000000007E-2</v>
          </cell>
          <cell r="K326">
            <v>0.15000000000000002</v>
          </cell>
          <cell r="L326">
            <v>0</v>
          </cell>
          <cell r="M326">
            <v>0</v>
          </cell>
          <cell r="N326">
            <v>0</v>
          </cell>
          <cell r="O326">
            <v>0</v>
          </cell>
          <cell r="P326">
            <v>2</v>
          </cell>
        </row>
        <row r="327">
          <cell r="B327">
            <v>160</v>
          </cell>
          <cell r="C327">
            <v>0.75</v>
          </cell>
          <cell r="D327">
            <v>5.56</v>
          </cell>
          <cell r="E327">
            <v>1</v>
          </cell>
          <cell r="F327">
            <v>0</v>
          </cell>
          <cell r="G327">
            <v>0</v>
          </cell>
          <cell r="H327">
            <v>0</v>
          </cell>
          <cell r="I327">
            <v>0.08</v>
          </cell>
          <cell r="J327">
            <v>7.0000000000000007E-2</v>
          </cell>
          <cell r="K327">
            <v>0.15000000000000002</v>
          </cell>
          <cell r="L327">
            <v>0</v>
          </cell>
          <cell r="M327">
            <v>0</v>
          </cell>
          <cell r="N327">
            <v>0</v>
          </cell>
          <cell r="O327">
            <v>0</v>
          </cell>
          <cell r="P327">
            <v>2</v>
          </cell>
        </row>
        <row r="328">
          <cell r="B328">
            <v>160</v>
          </cell>
          <cell r="C328">
            <v>0.75</v>
          </cell>
          <cell r="D328">
            <v>5.56</v>
          </cell>
          <cell r="E328">
            <v>1</v>
          </cell>
          <cell r="F328">
            <v>0</v>
          </cell>
          <cell r="G328">
            <v>0</v>
          </cell>
          <cell r="H328">
            <v>0</v>
          </cell>
          <cell r="I328">
            <v>0.08</v>
          </cell>
          <cell r="J328">
            <v>7.0000000000000007E-2</v>
          </cell>
          <cell r="K328">
            <v>0.15000000000000002</v>
          </cell>
          <cell r="L328">
            <v>0</v>
          </cell>
          <cell r="M328">
            <v>0</v>
          </cell>
          <cell r="N328">
            <v>0</v>
          </cell>
          <cell r="O328">
            <v>0</v>
          </cell>
          <cell r="P328">
            <v>2</v>
          </cell>
        </row>
        <row r="329">
          <cell r="B329">
            <v>160</v>
          </cell>
          <cell r="C329">
            <v>1</v>
          </cell>
          <cell r="D329">
            <v>6.35</v>
          </cell>
          <cell r="E329">
            <v>1</v>
          </cell>
          <cell r="F329">
            <v>0</v>
          </cell>
          <cell r="G329">
            <v>0</v>
          </cell>
          <cell r="H329">
            <v>0</v>
          </cell>
          <cell r="I329">
            <v>0.1</v>
          </cell>
          <cell r="J329">
            <v>0.35</v>
          </cell>
          <cell r="K329">
            <v>0.44999999999999996</v>
          </cell>
          <cell r="L329">
            <v>0</v>
          </cell>
          <cell r="M329">
            <v>0</v>
          </cell>
          <cell r="N329">
            <v>0</v>
          </cell>
          <cell r="O329">
            <v>0</v>
          </cell>
          <cell r="P329">
            <v>2</v>
          </cell>
        </row>
        <row r="330">
          <cell r="B330">
            <v>160</v>
          </cell>
          <cell r="C330">
            <v>1</v>
          </cell>
          <cell r="D330">
            <v>6.35</v>
          </cell>
          <cell r="E330">
            <v>1</v>
          </cell>
          <cell r="F330">
            <v>0</v>
          </cell>
          <cell r="G330">
            <v>0</v>
          </cell>
          <cell r="H330">
            <v>0</v>
          </cell>
          <cell r="I330">
            <v>0.1</v>
          </cell>
          <cell r="J330">
            <v>0.35</v>
          </cell>
          <cell r="K330">
            <v>0.44999999999999996</v>
          </cell>
          <cell r="L330">
            <v>0</v>
          </cell>
          <cell r="M330">
            <v>0</v>
          </cell>
          <cell r="N330">
            <v>0</v>
          </cell>
          <cell r="O330">
            <v>0</v>
          </cell>
          <cell r="P330">
            <v>2</v>
          </cell>
        </row>
        <row r="331">
          <cell r="B331">
            <v>160</v>
          </cell>
          <cell r="C331">
            <v>1</v>
          </cell>
          <cell r="D331">
            <v>6.35</v>
          </cell>
          <cell r="E331">
            <v>1</v>
          </cell>
          <cell r="F331">
            <v>0</v>
          </cell>
          <cell r="G331">
            <v>0</v>
          </cell>
          <cell r="H331">
            <v>0</v>
          </cell>
          <cell r="I331">
            <v>0.1</v>
          </cell>
          <cell r="J331">
            <v>0.35</v>
          </cell>
          <cell r="K331">
            <v>0.44999999999999996</v>
          </cell>
          <cell r="L331">
            <v>0</v>
          </cell>
          <cell r="M331">
            <v>0</v>
          </cell>
          <cell r="N331">
            <v>0</v>
          </cell>
          <cell r="O331">
            <v>0</v>
          </cell>
          <cell r="P331">
            <v>2</v>
          </cell>
        </row>
        <row r="332">
          <cell r="B332">
            <v>160</v>
          </cell>
          <cell r="C332">
            <v>1.25</v>
          </cell>
          <cell r="D332">
            <v>6.35</v>
          </cell>
          <cell r="E332">
            <v>1</v>
          </cell>
          <cell r="F332">
            <v>0</v>
          </cell>
          <cell r="G332">
            <v>0</v>
          </cell>
          <cell r="H332">
            <v>0</v>
          </cell>
          <cell r="I332">
            <v>0.13</v>
          </cell>
          <cell r="J332">
            <v>0.32</v>
          </cell>
          <cell r="K332">
            <v>0.45</v>
          </cell>
          <cell r="L332">
            <v>0</v>
          </cell>
          <cell r="M332">
            <v>0</v>
          </cell>
          <cell r="N332">
            <v>0</v>
          </cell>
          <cell r="O332">
            <v>0</v>
          </cell>
          <cell r="P332">
            <v>2</v>
          </cell>
        </row>
        <row r="333">
          <cell r="B333">
            <v>160</v>
          </cell>
          <cell r="C333">
            <v>1.25</v>
          </cell>
          <cell r="D333">
            <v>6.35</v>
          </cell>
          <cell r="E333">
            <v>1</v>
          </cell>
          <cell r="F333">
            <v>0</v>
          </cell>
          <cell r="G333">
            <v>0</v>
          </cell>
          <cell r="H333">
            <v>0</v>
          </cell>
          <cell r="I333">
            <v>0.13</v>
          </cell>
          <cell r="J333">
            <v>0.32</v>
          </cell>
          <cell r="K333">
            <v>0.45</v>
          </cell>
          <cell r="L333">
            <v>0</v>
          </cell>
          <cell r="M333">
            <v>0</v>
          </cell>
          <cell r="N333">
            <v>0</v>
          </cell>
          <cell r="O333">
            <v>0</v>
          </cell>
          <cell r="P333">
            <v>2</v>
          </cell>
        </row>
        <row r="334">
          <cell r="B334">
            <v>160</v>
          </cell>
          <cell r="C334">
            <v>1.25</v>
          </cell>
          <cell r="D334">
            <v>6.35</v>
          </cell>
          <cell r="E334">
            <v>1</v>
          </cell>
          <cell r="F334">
            <v>0</v>
          </cell>
          <cell r="G334">
            <v>0</v>
          </cell>
          <cell r="H334">
            <v>0</v>
          </cell>
          <cell r="I334">
            <v>0.13</v>
          </cell>
          <cell r="J334">
            <v>0.32</v>
          </cell>
          <cell r="K334">
            <v>0.45</v>
          </cell>
          <cell r="L334">
            <v>0</v>
          </cell>
          <cell r="M334">
            <v>0</v>
          </cell>
          <cell r="N334">
            <v>0</v>
          </cell>
          <cell r="O334">
            <v>0</v>
          </cell>
          <cell r="P334">
            <v>2</v>
          </cell>
        </row>
        <row r="335">
          <cell r="B335">
            <v>160</v>
          </cell>
          <cell r="C335">
            <v>1.5</v>
          </cell>
          <cell r="D335">
            <v>7.14</v>
          </cell>
          <cell r="E335">
            <v>1</v>
          </cell>
          <cell r="F335">
            <v>0</v>
          </cell>
          <cell r="G335">
            <v>0</v>
          </cell>
          <cell r="H335">
            <v>0</v>
          </cell>
          <cell r="I335">
            <v>0.15</v>
          </cell>
          <cell r="J335">
            <v>0.45</v>
          </cell>
          <cell r="K335">
            <v>0.6</v>
          </cell>
          <cell r="L335">
            <v>0</v>
          </cell>
          <cell r="M335">
            <v>0</v>
          </cell>
          <cell r="N335">
            <v>0</v>
          </cell>
          <cell r="O335">
            <v>0</v>
          </cell>
          <cell r="P335">
            <v>2</v>
          </cell>
        </row>
        <row r="336">
          <cell r="B336">
            <v>160</v>
          </cell>
          <cell r="C336">
            <v>1.5</v>
          </cell>
          <cell r="D336">
            <v>7.14</v>
          </cell>
          <cell r="E336">
            <v>1</v>
          </cell>
          <cell r="F336">
            <v>0</v>
          </cell>
          <cell r="G336">
            <v>0</v>
          </cell>
          <cell r="H336">
            <v>0</v>
          </cell>
          <cell r="I336">
            <v>0.15</v>
          </cell>
          <cell r="J336">
            <v>0.45</v>
          </cell>
          <cell r="K336">
            <v>0.6</v>
          </cell>
          <cell r="L336">
            <v>0</v>
          </cell>
          <cell r="M336">
            <v>0</v>
          </cell>
          <cell r="N336">
            <v>0</v>
          </cell>
          <cell r="O336">
            <v>0</v>
          </cell>
          <cell r="P336">
            <v>2</v>
          </cell>
        </row>
        <row r="337">
          <cell r="B337">
            <v>160</v>
          </cell>
          <cell r="C337">
            <v>1.5</v>
          </cell>
          <cell r="D337">
            <v>7.14</v>
          </cell>
          <cell r="E337">
            <v>1</v>
          </cell>
          <cell r="F337">
            <v>0</v>
          </cell>
          <cell r="G337">
            <v>0</v>
          </cell>
          <cell r="H337">
            <v>0</v>
          </cell>
          <cell r="I337">
            <v>0.15</v>
          </cell>
          <cell r="J337">
            <v>0.45</v>
          </cell>
          <cell r="K337">
            <v>0.6</v>
          </cell>
          <cell r="L337">
            <v>0</v>
          </cell>
          <cell r="M337">
            <v>0</v>
          </cell>
          <cell r="N337">
            <v>0</v>
          </cell>
          <cell r="O337">
            <v>0</v>
          </cell>
          <cell r="P337">
            <v>2</v>
          </cell>
        </row>
        <row r="338">
          <cell r="B338">
            <v>160</v>
          </cell>
          <cell r="C338">
            <v>2</v>
          </cell>
          <cell r="D338">
            <v>8.74</v>
          </cell>
          <cell r="E338">
            <v>1</v>
          </cell>
          <cell r="F338">
            <v>0</v>
          </cell>
          <cell r="G338">
            <v>0</v>
          </cell>
          <cell r="H338">
            <v>0</v>
          </cell>
          <cell r="I338">
            <v>0.2</v>
          </cell>
          <cell r="J338">
            <v>0.7</v>
          </cell>
          <cell r="K338">
            <v>0.89999999999999991</v>
          </cell>
          <cell r="L338">
            <v>0</v>
          </cell>
          <cell r="M338">
            <v>0</v>
          </cell>
          <cell r="N338">
            <v>0</v>
          </cell>
          <cell r="O338">
            <v>0</v>
          </cell>
          <cell r="P338">
            <v>4</v>
          </cell>
        </row>
        <row r="339">
          <cell r="B339">
            <v>160</v>
          </cell>
          <cell r="C339">
            <v>2</v>
          </cell>
          <cell r="D339">
            <v>8.74</v>
          </cell>
          <cell r="E339">
            <v>1</v>
          </cell>
          <cell r="F339">
            <v>0</v>
          </cell>
          <cell r="G339">
            <v>0</v>
          </cell>
          <cell r="H339">
            <v>0</v>
          </cell>
          <cell r="I339">
            <v>0.2</v>
          </cell>
          <cell r="J339">
            <v>0.7</v>
          </cell>
          <cell r="K339">
            <v>0.89999999999999991</v>
          </cell>
          <cell r="L339">
            <v>0</v>
          </cell>
          <cell r="M339">
            <v>0</v>
          </cell>
          <cell r="N339">
            <v>0</v>
          </cell>
          <cell r="O339">
            <v>0</v>
          </cell>
          <cell r="P339">
            <v>4</v>
          </cell>
        </row>
        <row r="340">
          <cell r="B340">
            <v>160</v>
          </cell>
          <cell r="C340">
            <v>2</v>
          </cell>
          <cell r="D340">
            <v>8.74</v>
          </cell>
          <cell r="E340">
            <v>1</v>
          </cell>
          <cell r="F340">
            <v>0</v>
          </cell>
          <cell r="G340">
            <v>0</v>
          </cell>
          <cell r="H340">
            <v>0</v>
          </cell>
          <cell r="I340">
            <v>0.2</v>
          </cell>
          <cell r="J340">
            <v>0.7</v>
          </cell>
          <cell r="K340">
            <v>0.89999999999999991</v>
          </cell>
          <cell r="L340">
            <v>0</v>
          </cell>
          <cell r="M340">
            <v>0</v>
          </cell>
          <cell r="N340">
            <v>0</v>
          </cell>
          <cell r="O340">
            <v>0</v>
          </cell>
          <cell r="P340">
            <v>4</v>
          </cell>
        </row>
        <row r="341">
          <cell r="B341">
            <v>160</v>
          </cell>
          <cell r="C341">
            <v>2.5</v>
          </cell>
          <cell r="D341">
            <v>9.5299999999999994</v>
          </cell>
          <cell r="E341">
            <v>1</v>
          </cell>
          <cell r="F341">
            <v>0</v>
          </cell>
          <cell r="G341">
            <v>0</v>
          </cell>
          <cell r="H341">
            <v>0</v>
          </cell>
          <cell r="I341">
            <v>0.25</v>
          </cell>
          <cell r="J341">
            <v>0.8</v>
          </cell>
          <cell r="K341">
            <v>1.05</v>
          </cell>
          <cell r="L341">
            <v>0</v>
          </cell>
          <cell r="M341">
            <v>0</v>
          </cell>
          <cell r="N341">
            <v>0</v>
          </cell>
          <cell r="O341">
            <v>0</v>
          </cell>
          <cell r="P341">
            <v>4</v>
          </cell>
        </row>
        <row r="342">
          <cell r="B342">
            <v>160</v>
          </cell>
          <cell r="C342">
            <v>3</v>
          </cell>
          <cell r="D342">
            <v>11.13</v>
          </cell>
          <cell r="E342">
            <v>1.25</v>
          </cell>
          <cell r="F342">
            <v>0</v>
          </cell>
          <cell r="G342">
            <v>0</v>
          </cell>
          <cell r="H342">
            <v>0</v>
          </cell>
          <cell r="I342">
            <v>0.3</v>
          </cell>
          <cell r="J342">
            <v>1.5</v>
          </cell>
          <cell r="K342">
            <v>1.8</v>
          </cell>
          <cell r="L342">
            <v>0</v>
          </cell>
          <cell r="M342">
            <v>0</v>
          </cell>
          <cell r="N342">
            <v>0</v>
          </cell>
          <cell r="O342">
            <v>0</v>
          </cell>
          <cell r="P342">
            <v>4</v>
          </cell>
        </row>
        <row r="343">
          <cell r="B343">
            <v>160</v>
          </cell>
          <cell r="C343">
            <v>4</v>
          </cell>
          <cell r="D343">
            <v>13.49</v>
          </cell>
          <cell r="E343">
            <v>1.25</v>
          </cell>
          <cell r="F343">
            <v>0</v>
          </cell>
          <cell r="G343">
            <v>0</v>
          </cell>
          <cell r="H343">
            <v>0</v>
          </cell>
          <cell r="I343">
            <v>0.41</v>
          </cell>
          <cell r="J343">
            <v>2.59</v>
          </cell>
          <cell r="K343">
            <v>3</v>
          </cell>
          <cell r="L343">
            <v>0</v>
          </cell>
          <cell r="M343">
            <v>0</v>
          </cell>
          <cell r="N343">
            <v>0</v>
          </cell>
          <cell r="O343">
            <v>0</v>
          </cell>
          <cell r="P343">
            <v>4</v>
          </cell>
        </row>
        <row r="344">
          <cell r="B344">
            <v>160</v>
          </cell>
          <cell r="C344">
            <v>5</v>
          </cell>
          <cell r="D344">
            <v>15.88</v>
          </cell>
          <cell r="E344">
            <v>1.5</v>
          </cell>
          <cell r="F344">
            <v>0</v>
          </cell>
          <cell r="G344">
            <v>0</v>
          </cell>
          <cell r="H344">
            <v>0</v>
          </cell>
          <cell r="I344">
            <v>0.51</v>
          </cell>
          <cell r="J344">
            <v>4.29</v>
          </cell>
          <cell r="K344">
            <v>4.8</v>
          </cell>
          <cell r="L344">
            <v>4</v>
          </cell>
          <cell r="M344">
            <v>0</v>
          </cell>
          <cell r="N344">
            <v>0</v>
          </cell>
          <cell r="O344">
            <v>160</v>
          </cell>
          <cell r="P344">
            <v>4</v>
          </cell>
          <cell r="Q344">
            <v>0</v>
          </cell>
          <cell r="R344">
            <v>7.2784507436844332E-312</v>
          </cell>
        </row>
        <row r="345">
          <cell r="B345">
            <v>160</v>
          </cell>
          <cell r="C345">
            <v>6</v>
          </cell>
          <cell r="D345">
            <v>18.260000000000002</v>
          </cell>
          <cell r="E345">
            <v>1.5</v>
          </cell>
          <cell r="F345">
            <v>0</v>
          </cell>
          <cell r="G345">
            <v>0</v>
          </cell>
          <cell r="H345">
            <v>0</v>
          </cell>
          <cell r="I345">
            <v>0.61</v>
          </cell>
          <cell r="J345">
            <v>7.04</v>
          </cell>
          <cell r="K345">
            <v>7.65</v>
          </cell>
          <cell r="L345">
            <v>0</v>
          </cell>
          <cell r="M345">
            <v>0</v>
          </cell>
          <cell r="N345">
            <v>0</v>
          </cell>
          <cell r="O345">
            <v>0</v>
          </cell>
          <cell r="P345">
            <v>4</v>
          </cell>
        </row>
        <row r="346">
          <cell r="B346">
            <v>160</v>
          </cell>
          <cell r="C346">
            <v>8</v>
          </cell>
          <cell r="D346">
            <v>23.01</v>
          </cell>
          <cell r="E346">
            <v>2</v>
          </cell>
          <cell r="F346">
            <v>0</v>
          </cell>
          <cell r="G346">
            <v>0</v>
          </cell>
          <cell r="H346">
            <v>0</v>
          </cell>
          <cell r="I346">
            <v>0.81</v>
          </cell>
          <cell r="J346">
            <v>11.19</v>
          </cell>
          <cell r="K346">
            <v>12</v>
          </cell>
          <cell r="L346">
            <v>0</v>
          </cell>
          <cell r="M346">
            <v>0</v>
          </cell>
          <cell r="N346">
            <v>0</v>
          </cell>
          <cell r="O346">
            <v>0</v>
          </cell>
          <cell r="P346">
            <v>4</v>
          </cell>
        </row>
        <row r="347">
          <cell r="B347">
            <v>160</v>
          </cell>
          <cell r="C347">
            <v>10</v>
          </cell>
          <cell r="D347">
            <v>28.58</v>
          </cell>
          <cell r="E347" t="str">
            <v>N</v>
          </cell>
          <cell r="F347">
            <v>0</v>
          </cell>
          <cell r="G347">
            <v>0</v>
          </cell>
          <cell r="H347">
            <v>0</v>
          </cell>
          <cell r="I347">
            <v>1.01</v>
          </cell>
          <cell r="J347">
            <v>21.48</v>
          </cell>
          <cell r="K347">
            <v>22.490000000000002</v>
          </cell>
          <cell r="L347">
            <v>0</v>
          </cell>
          <cell r="M347">
            <v>0</v>
          </cell>
          <cell r="N347">
            <v>0</v>
          </cell>
          <cell r="O347">
            <v>0</v>
          </cell>
          <cell r="P347">
            <v>4</v>
          </cell>
        </row>
        <row r="348">
          <cell r="B348">
            <v>160</v>
          </cell>
          <cell r="C348">
            <v>12</v>
          </cell>
          <cell r="D348">
            <v>33.32</v>
          </cell>
          <cell r="E348" t="str">
            <v>N</v>
          </cell>
          <cell r="F348">
            <v>0</v>
          </cell>
          <cell r="G348">
            <v>0</v>
          </cell>
          <cell r="H348">
            <v>0</v>
          </cell>
          <cell r="I348">
            <v>1.22</v>
          </cell>
          <cell r="J348">
            <v>31.78</v>
          </cell>
          <cell r="K348">
            <v>33</v>
          </cell>
          <cell r="L348">
            <v>0</v>
          </cell>
          <cell r="M348">
            <v>0</v>
          </cell>
          <cell r="N348">
            <v>0</v>
          </cell>
          <cell r="O348">
            <v>0</v>
          </cell>
          <cell r="P348">
            <v>6</v>
          </cell>
        </row>
        <row r="349">
          <cell r="B349">
            <v>160</v>
          </cell>
          <cell r="C349">
            <v>14</v>
          </cell>
          <cell r="D349">
            <v>35.71</v>
          </cell>
          <cell r="E349" t="str">
            <v>N</v>
          </cell>
          <cell r="F349">
            <v>0</v>
          </cell>
          <cell r="G349">
            <v>0</v>
          </cell>
          <cell r="H349">
            <v>0</v>
          </cell>
          <cell r="I349">
            <v>1.42</v>
          </cell>
          <cell r="J349">
            <v>39.07</v>
          </cell>
          <cell r="K349">
            <v>40.49</v>
          </cell>
          <cell r="L349">
            <v>0</v>
          </cell>
          <cell r="M349">
            <v>0</v>
          </cell>
          <cell r="N349">
            <v>0</v>
          </cell>
          <cell r="O349">
            <v>0</v>
          </cell>
          <cell r="P349">
            <v>6</v>
          </cell>
        </row>
        <row r="350">
          <cell r="A350">
            <v>160</v>
          </cell>
          <cell r="B350">
            <v>160</v>
          </cell>
          <cell r="C350">
            <v>16</v>
          </cell>
          <cell r="D350">
            <v>40.49</v>
          </cell>
          <cell r="E350" t="str">
            <v>N</v>
          </cell>
          <cell r="F350">
            <v>0</v>
          </cell>
          <cell r="G350">
            <v>0</v>
          </cell>
          <cell r="H350">
            <v>0</v>
          </cell>
          <cell r="I350">
            <v>1.62</v>
          </cell>
          <cell r="J350">
            <v>53.88</v>
          </cell>
          <cell r="K350">
            <v>55.5</v>
          </cell>
          <cell r="L350">
            <v>0</v>
          </cell>
          <cell r="M350">
            <v>0</v>
          </cell>
          <cell r="N350">
            <v>0</v>
          </cell>
          <cell r="O350">
            <v>0</v>
          </cell>
          <cell r="P350">
            <v>6</v>
          </cell>
        </row>
        <row r="351">
          <cell r="B351">
            <v>160</v>
          </cell>
          <cell r="C351">
            <v>18</v>
          </cell>
          <cell r="D351">
            <v>45.24</v>
          </cell>
          <cell r="E351" t="str">
            <v>N</v>
          </cell>
          <cell r="F351">
            <v>0</v>
          </cell>
          <cell r="G351">
            <v>0</v>
          </cell>
          <cell r="H351">
            <v>0</v>
          </cell>
          <cell r="I351">
            <v>1.82</v>
          </cell>
          <cell r="J351">
            <v>71.680000000000007</v>
          </cell>
          <cell r="K351">
            <v>73.5</v>
          </cell>
          <cell r="L351">
            <v>0</v>
          </cell>
          <cell r="M351">
            <v>0</v>
          </cell>
          <cell r="N351">
            <v>0</v>
          </cell>
          <cell r="O351">
            <v>0</v>
          </cell>
          <cell r="P351">
            <v>6</v>
          </cell>
        </row>
        <row r="352">
          <cell r="B352">
            <v>160</v>
          </cell>
          <cell r="C352">
            <v>20</v>
          </cell>
          <cell r="D352">
            <v>50.01</v>
          </cell>
          <cell r="E352" t="str">
            <v>N</v>
          </cell>
          <cell r="F352">
            <v>0</v>
          </cell>
          <cell r="G352">
            <v>0</v>
          </cell>
          <cell r="H352">
            <v>0</v>
          </cell>
          <cell r="I352">
            <v>2.0299999999999998</v>
          </cell>
          <cell r="J352">
            <v>93.97</v>
          </cell>
          <cell r="K352">
            <v>96</v>
          </cell>
          <cell r="L352">
            <v>0</v>
          </cell>
          <cell r="M352">
            <v>0</v>
          </cell>
          <cell r="N352">
            <v>0</v>
          </cell>
          <cell r="O352">
            <v>0</v>
          </cell>
          <cell r="P352">
            <v>7</v>
          </cell>
        </row>
        <row r="353">
          <cell r="B353">
            <v>160</v>
          </cell>
          <cell r="C353">
            <v>22</v>
          </cell>
          <cell r="D353">
            <v>53.98</v>
          </cell>
          <cell r="E353" t="str">
            <v>N</v>
          </cell>
          <cell r="F353">
            <v>0</v>
          </cell>
          <cell r="G353">
            <v>0</v>
          </cell>
          <cell r="H353">
            <v>0</v>
          </cell>
          <cell r="I353">
            <v>2.23</v>
          </cell>
          <cell r="J353">
            <v>132.77000000000001</v>
          </cell>
          <cell r="K353">
            <v>135</v>
          </cell>
          <cell r="L353">
            <v>0</v>
          </cell>
          <cell r="M353">
            <v>0</v>
          </cell>
          <cell r="N353">
            <v>0</v>
          </cell>
          <cell r="O353">
            <v>0</v>
          </cell>
          <cell r="P353">
            <v>8</v>
          </cell>
        </row>
        <row r="354">
          <cell r="B354">
            <v>160</v>
          </cell>
          <cell r="C354">
            <v>24</v>
          </cell>
          <cell r="D354">
            <v>59.54</v>
          </cell>
          <cell r="E354" t="str">
            <v>N</v>
          </cell>
          <cell r="F354">
            <v>0</v>
          </cell>
          <cell r="G354">
            <v>0</v>
          </cell>
          <cell r="H354">
            <v>0</v>
          </cell>
          <cell r="I354">
            <v>2.4300000000000002</v>
          </cell>
          <cell r="J354">
            <v>162.56</v>
          </cell>
          <cell r="K354">
            <v>164.99</v>
          </cell>
          <cell r="L354">
            <v>0</v>
          </cell>
          <cell r="M354">
            <v>0</v>
          </cell>
          <cell r="N354">
            <v>0</v>
          </cell>
          <cell r="O354">
            <v>0</v>
          </cell>
          <cell r="P354">
            <v>8</v>
          </cell>
        </row>
        <row r="355">
          <cell r="B355" t="str">
            <v>STD</v>
          </cell>
          <cell r="C355">
            <v>0.125</v>
          </cell>
          <cell r="D355">
            <v>1.73</v>
          </cell>
          <cell r="E355">
            <v>1</v>
          </cell>
          <cell r="F355">
            <v>0</v>
          </cell>
          <cell r="G355">
            <v>0</v>
          </cell>
          <cell r="H355">
            <v>0</v>
          </cell>
          <cell r="I355">
            <v>7.0000000000000007E-2</v>
          </cell>
          <cell r="J355">
            <v>0</v>
          </cell>
          <cell r="K355">
            <v>7.0000000000000007E-2</v>
          </cell>
          <cell r="L355">
            <v>0</v>
          </cell>
          <cell r="M355">
            <v>0</v>
          </cell>
          <cell r="N355">
            <v>0</v>
          </cell>
          <cell r="O355">
            <v>0</v>
          </cell>
          <cell r="P355">
            <v>2</v>
          </cell>
        </row>
        <row r="356">
          <cell r="B356" t="str">
            <v>STD</v>
          </cell>
          <cell r="C356">
            <v>0.125</v>
          </cell>
          <cell r="D356">
            <v>1.73</v>
          </cell>
          <cell r="E356">
            <v>1</v>
          </cell>
          <cell r="F356">
            <v>0</v>
          </cell>
          <cell r="G356">
            <v>0</v>
          </cell>
          <cell r="H356">
            <v>0</v>
          </cell>
          <cell r="I356">
            <v>7.0000000000000007E-2</v>
          </cell>
          <cell r="J356">
            <v>0</v>
          </cell>
          <cell r="K356">
            <v>7.0000000000000007E-2</v>
          </cell>
          <cell r="L356">
            <v>0</v>
          </cell>
          <cell r="M356">
            <v>0</v>
          </cell>
          <cell r="N356">
            <v>0</v>
          </cell>
          <cell r="O356">
            <v>0</v>
          </cell>
          <cell r="P356">
            <v>2</v>
          </cell>
        </row>
        <row r="357">
          <cell r="B357" t="str">
            <v>STD</v>
          </cell>
          <cell r="C357">
            <v>0.125</v>
          </cell>
          <cell r="D357">
            <v>1.73</v>
          </cell>
          <cell r="E357">
            <v>1</v>
          </cell>
          <cell r="F357">
            <v>0</v>
          </cell>
          <cell r="G357">
            <v>0</v>
          </cell>
          <cell r="H357">
            <v>0</v>
          </cell>
          <cell r="I357">
            <v>7.0000000000000007E-2</v>
          </cell>
          <cell r="J357">
            <v>0</v>
          </cell>
          <cell r="K357">
            <v>7.0000000000000007E-2</v>
          </cell>
          <cell r="L357">
            <v>0</v>
          </cell>
          <cell r="M357">
            <v>0</v>
          </cell>
          <cell r="N357">
            <v>0</v>
          </cell>
          <cell r="O357">
            <v>0</v>
          </cell>
          <cell r="P357">
            <v>2</v>
          </cell>
        </row>
        <row r="358">
          <cell r="B358" t="str">
            <v>STD</v>
          </cell>
          <cell r="C358">
            <v>0.25</v>
          </cell>
          <cell r="D358">
            <v>2.2400000000000002</v>
          </cell>
          <cell r="E358">
            <v>1</v>
          </cell>
          <cell r="F358">
            <v>0</v>
          </cell>
          <cell r="G358">
            <v>0</v>
          </cell>
          <cell r="H358">
            <v>0</v>
          </cell>
          <cell r="I358">
            <v>7.0000000000000007E-2</v>
          </cell>
          <cell r="J358">
            <v>0</v>
          </cell>
          <cell r="K358">
            <v>7.0000000000000007E-2</v>
          </cell>
          <cell r="L358">
            <v>0</v>
          </cell>
          <cell r="M358">
            <v>0</v>
          </cell>
          <cell r="N358">
            <v>0</v>
          </cell>
          <cell r="O358">
            <v>0</v>
          </cell>
          <cell r="P358">
            <v>2</v>
          </cell>
        </row>
        <row r="359">
          <cell r="B359" t="str">
            <v>STD</v>
          </cell>
          <cell r="C359">
            <v>0.25</v>
          </cell>
          <cell r="D359">
            <v>2.2400000000000002</v>
          </cell>
          <cell r="E359">
            <v>1</v>
          </cell>
          <cell r="F359">
            <v>0</v>
          </cell>
          <cell r="G359">
            <v>0</v>
          </cell>
          <cell r="H359">
            <v>0</v>
          </cell>
          <cell r="I359">
            <v>7.0000000000000007E-2</v>
          </cell>
          <cell r="J359">
            <v>0</v>
          </cell>
          <cell r="K359">
            <v>7.0000000000000007E-2</v>
          </cell>
          <cell r="L359">
            <v>0</v>
          </cell>
          <cell r="M359">
            <v>0</v>
          </cell>
          <cell r="N359">
            <v>0</v>
          </cell>
          <cell r="O359">
            <v>0</v>
          </cell>
          <cell r="P359">
            <v>2</v>
          </cell>
        </row>
        <row r="360">
          <cell r="B360" t="str">
            <v>STD</v>
          </cell>
          <cell r="C360">
            <v>0.25</v>
          </cell>
          <cell r="D360">
            <v>2.2400000000000002</v>
          </cell>
          <cell r="E360">
            <v>1</v>
          </cell>
          <cell r="F360">
            <v>0</v>
          </cell>
          <cell r="G360">
            <v>0</v>
          </cell>
          <cell r="H360">
            <v>0</v>
          </cell>
          <cell r="I360">
            <v>7.0000000000000007E-2</v>
          </cell>
          <cell r="J360">
            <v>0</v>
          </cell>
          <cell r="K360">
            <v>7.0000000000000007E-2</v>
          </cell>
          <cell r="L360">
            <v>0</v>
          </cell>
          <cell r="M360">
            <v>0</v>
          </cell>
          <cell r="N360">
            <v>0</v>
          </cell>
          <cell r="O360">
            <v>0</v>
          </cell>
          <cell r="P360">
            <v>2</v>
          </cell>
        </row>
        <row r="361">
          <cell r="B361" t="str">
            <v>STD</v>
          </cell>
          <cell r="C361">
            <v>0.375</v>
          </cell>
          <cell r="D361">
            <v>2.31</v>
          </cell>
          <cell r="E361">
            <v>1</v>
          </cell>
          <cell r="F361">
            <v>0</v>
          </cell>
          <cell r="G361">
            <v>0</v>
          </cell>
          <cell r="H361">
            <v>0</v>
          </cell>
          <cell r="I361">
            <v>7.0000000000000007E-2</v>
          </cell>
          <cell r="J361">
            <v>0</v>
          </cell>
          <cell r="K361">
            <v>7.0000000000000007E-2</v>
          </cell>
          <cell r="L361">
            <v>0</v>
          </cell>
          <cell r="M361">
            <v>0</v>
          </cell>
          <cell r="N361">
            <v>0</v>
          </cell>
          <cell r="O361">
            <v>0</v>
          </cell>
          <cell r="P361">
            <v>2</v>
          </cell>
        </row>
        <row r="362">
          <cell r="B362" t="str">
            <v>STD</v>
          </cell>
          <cell r="C362">
            <v>0.375</v>
          </cell>
          <cell r="D362">
            <v>2.31</v>
          </cell>
          <cell r="E362">
            <v>1</v>
          </cell>
          <cell r="F362">
            <v>0</v>
          </cell>
          <cell r="G362">
            <v>0</v>
          </cell>
          <cell r="H362">
            <v>0</v>
          </cell>
          <cell r="I362">
            <v>7.0000000000000007E-2</v>
          </cell>
          <cell r="J362">
            <v>0</v>
          </cell>
          <cell r="K362">
            <v>7.0000000000000007E-2</v>
          </cell>
          <cell r="L362">
            <v>0</v>
          </cell>
          <cell r="M362">
            <v>0</v>
          </cell>
          <cell r="N362">
            <v>0</v>
          </cell>
          <cell r="O362">
            <v>0</v>
          </cell>
          <cell r="P362">
            <v>2</v>
          </cell>
        </row>
        <row r="363">
          <cell r="B363" t="str">
            <v>STD</v>
          </cell>
          <cell r="C363">
            <v>0.375</v>
          </cell>
          <cell r="D363">
            <v>2.31</v>
          </cell>
          <cell r="E363">
            <v>1</v>
          </cell>
          <cell r="F363">
            <v>0</v>
          </cell>
          <cell r="G363">
            <v>0</v>
          </cell>
          <cell r="H363">
            <v>0</v>
          </cell>
          <cell r="I363">
            <v>7.0000000000000007E-2</v>
          </cell>
          <cell r="J363">
            <v>0</v>
          </cell>
          <cell r="K363">
            <v>7.0000000000000007E-2</v>
          </cell>
          <cell r="L363">
            <v>0</v>
          </cell>
          <cell r="M363">
            <v>0</v>
          </cell>
          <cell r="N363">
            <v>0</v>
          </cell>
          <cell r="O363">
            <v>0</v>
          </cell>
          <cell r="P363">
            <v>2</v>
          </cell>
        </row>
        <row r="364">
          <cell r="B364" t="str">
            <v>STD</v>
          </cell>
          <cell r="C364">
            <v>0.5</v>
          </cell>
          <cell r="D364">
            <v>2.77</v>
          </cell>
          <cell r="E364">
            <v>1</v>
          </cell>
          <cell r="F364">
            <v>0</v>
          </cell>
          <cell r="G364">
            <v>0</v>
          </cell>
          <cell r="H364">
            <v>0</v>
          </cell>
          <cell r="I364">
            <v>7.0000000000000007E-2</v>
          </cell>
          <cell r="J364">
            <v>0</v>
          </cell>
          <cell r="K364">
            <v>7.0000000000000007E-2</v>
          </cell>
          <cell r="L364">
            <v>0</v>
          </cell>
          <cell r="M364">
            <v>0</v>
          </cell>
          <cell r="N364">
            <v>0</v>
          </cell>
          <cell r="O364">
            <v>0</v>
          </cell>
          <cell r="P364">
            <v>2</v>
          </cell>
        </row>
        <row r="365">
          <cell r="B365" t="str">
            <v>STD</v>
          </cell>
          <cell r="C365">
            <v>0.5</v>
          </cell>
          <cell r="D365">
            <v>2.77</v>
          </cell>
          <cell r="E365">
            <v>1</v>
          </cell>
          <cell r="F365">
            <v>0</v>
          </cell>
          <cell r="G365">
            <v>0</v>
          </cell>
          <cell r="H365">
            <v>0</v>
          </cell>
          <cell r="I365">
            <v>7.0000000000000007E-2</v>
          </cell>
          <cell r="J365">
            <v>0</v>
          </cell>
          <cell r="K365">
            <v>7.0000000000000007E-2</v>
          </cell>
          <cell r="L365">
            <v>0</v>
          </cell>
          <cell r="M365">
            <v>0</v>
          </cell>
          <cell r="N365">
            <v>0</v>
          </cell>
          <cell r="O365">
            <v>0</v>
          </cell>
          <cell r="P365">
            <v>2</v>
          </cell>
        </row>
        <row r="366">
          <cell r="B366" t="str">
            <v>STD</v>
          </cell>
          <cell r="C366">
            <v>0.5</v>
          </cell>
          <cell r="D366">
            <v>2.77</v>
          </cell>
          <cell r="E366">
            <v>1</v>
          </cell>
          <cell r="F366">
            <v>0</v>
          </cell>
          <cell r="G366">
            <v>0</v>
          </cell>
          <cell r="H366">
            <v>0</v>
          </cell>
          <cell r="I366">
            <v>7.0000000000000007E-2</v>
          </cell>
          <cell r="J366">
            <v>0</v>
          </cell>
          <cell r="K366">
            <v>7.0000000000000007E-2</v>
          </cell>
          <cell r="L366">
            <v>0</v>
          </cell>
          <cell r="M366">
            <v>0</v>
          </cell>
          <cell r="N366">
            <v>0</v>
          </cell>
          <cell r="O366">
            <v>0</v>
          </cell>
          <cell r="P366">
            <v>2</v>
          </cell>
        </row>
        <row r="367">
          <cell r="B367" t="str">
            <v>STD</v>
          </cell>
          <cell r="C367">
            <v>0.75</v>
          </cell>
          <cell r="D367">
            <v>2.87</v>
          </cell>
          <cell r="E367">
            <v>1</v>
          </cell>
          <cell r="F367">
            <v>0</v>
          </cell>
          <cell r="G367">
            <v>0</v>
          </cell>
          <cell r="H367">
            <v>0</v>
          </cell>
          <cell r="I367">
            <v>7.0000000000000007E-2</v>
          </cell>
          <cell r="J367">
            <v>0</v>
          </cell>
          <cell r="K367">
            <v>7.0000000000000007E-2</v>
          </cell>
          <cell r="L367">
            <v>0</v>
          </cell>
          <cell r="M367">
            <v>0</v>
          </cell>
          <cell r="N367">
            <v>0</v>
          </cell>
          <cell r="O367">
            <v>0</v>
          </cell>
          <cell r="P367">
            <v>2</v>
          </cell>
        </row>
        <row r="368">
          <cell r="B368" t="str">
            <v>STD</v>
          </cell>
          <cell r="C368">
            <v>0.75</v>
          </cell>
          <cell r="D368">
            <v>2.87</v>
          </cell>
          <cell r="E368">
            <v>1</v>
          </cell>
          <cell r="F368">
            <v>0</v>
          </cell>
          <cell r="G368">
            <v>0</v>
          </cell>
          <cell r="H368">
            <v>0</v>
          </cell>
          <cell r="I368">
            <v>7.0000000000000007E-2</v>
          </cell>
          <cell r="J368">
            <v>0</v>
          </cell>
          <cell r="K368">
            <v>7.0000000000000007E-2</v>
          </cell>
          <cell r="L368">
            <v>0</v>
          </cell>
          <cell r="M368">
            <v>0</v>
          </cell>
          <cell r="N368">
            <v>0</v>
          </cell>
          <cell r="O368">
            <v>0</v>
          </cell>
          <cell r="P368">
            <v>2</v>
          </cell>
        </row>
        <row r="369">
          <cell r="B369" t="str">
            <v>STD</v>
          </cell>
          <cell r="C369">
            <v>0.75</v>
          </cell>
          <cell r="D369">
            <v>2.87</v>
          </cell>
          <cell r="E369">
            <v>1</v>
          </cell>
          <cell r="F369">
            <v>0</v>
          </cell>
          <cell r="G369">
            <v>0</v>
          </cell>
          <cell r="H369">
            <v>0</v>
          </cell>
          <cell r="I369">
            <v>7.0000000000000007E-2</v>
          </cell>
          <cell r="J369">
            <v>0</v>
          </cell>
          <cell r="K369">
            <v>7.0000000000000007E-2</v>
          </cell>
          <cell r="L369">
            <v>0</v>
          </cell>
          <cell r="M369">
            <v>0</v>
          </cell>
          <cell r="N369">
            <v>0</v>
          </cell>
          <cell r="O369">
            <v>0</v>
          </cell>
          <cell r="P369">
            <v>2</v>
          </cell>
        </row>
        <row r="370">
          <cell r="B370" t="str">
            <v>STD</v>
          </cell>
          <cell r="C370">
            <v>1</v>
          </cell>
          <cell r="D370">
            <v>3.38</v>
          </cell>
          <cell r="E370">
            <v>1</v>
          </cell>
          <cell r="F370">
            <v>0</v>
          </cell>
          <cell r="G370">
            <v>0</v>
          </cell>
          <cell r="H370">
            <v>0</v>
          </cell>
          <cell r="I370">
            <v>0.12</v>
          </cell>
          <cell r="J370">
            <v>0</v>
          </cell>
          <cell r="K370">
            <v>0.12</v>
          </cell>
          <cell r="L370">
            <v>0</v>
          </cell>
          <cell r="M370">
            <v>0</v>
          </cell>
          <cell r="N370">
            <v>0</v>
          </cell>
          <cell r="O370">
            <v>0</v>
          </cell>
          <cell r="P370">
            <v>2</v>
          </cell>
        </row>
        <row r="371">
          <cell r="B371" t="str">
            <v>STD</v>
          </cell>
          <cell r="C371">
            <v>1</v>
          </cell>
          <cell r="D371">
            <v>3.38</v>
          </cell>
          <cell r="E371">
            <v>1</v>
          </cell>
          <cell r="F371">
            <v>0</v>
          </cell>
          <cell r="G371">
            <v>0</v>
          </cell>
          <cell r="H371">
            <v>0</v>
          </cell>
          <cell r="I371">
            <v>0.12</v>
          </cell>
          <cell r="J371">
            <v>0</v>
          </cell>
          <cell r="K371">
            <v>0.12</v>
          </cell>
          <cell r="L371">
            <v>0</v>
          </cell>
          <cell r="M371">
            <v>0</v>
          </cell>
          <cell r="N371">
            <v>0</v>
          </cell>
          <cell r="O371">
            <v>0</v>
          </cell>
          <cell r="P371">
            <v>2</v>
          </cell>
        </row>
        <row r="372">
          <cell r="B372" t="str">
            <v>STD</v>
          </cell>
          <cell r="C372">
            <v>1</v>
          </cell>
          <cell r="D372">
            <v>3.38</v>
          </cell>
          <cell r="E372">
            <v>1</v>
          </cell>
          <cell r="F372">
            <v>0</v>
          </cell>
          <cell r="G372">
            <v>0</v>
          </cell>
          <cell r="H372">
            <v>0</v>
          </cell>
          <cell r="I372">
            <v>0.12</v>
          </cell>
          <cell r="J372">
            <v>0</v>
          </cell>
          <cell r="K372">
            <v>0.12</v>
          </cell>
          <cell r="L372">
            <v>0</v>
          </cell>
          <cell r="M372">
            <v>0</v>
          </cell>
          <cell r="N372">
            <v>0</v>
          </cell>
          <cell r="O372">
            <v>0</v>
          </cell>
          <cell r="P372">
            <v>2</v>
          </cell>
        </row>
        <row r="373">
          <cell r="B373" t="str">
            <v>STD</v>
          </cell>
          <cell r="C373">
            <v>1.25</v>
          </cell>
          <cell r="D373">
            <v>3.56</v>
          </cell>
          <cell r="E373">
            <v>1</v>
          </cell>
          <cell r="F373">
            <v>0</v>
          </cell>
          <cell r="G373">
            <v>0</v>
          </cell>
          <cell r="H373">
            <v>0</v>
          </cell>
          <cell r="I373">
            <v>0.15</v>
          </cell>
          <cell r="J373">
            <v>0</v>
          </cell>
          <cell r="K373">
            <v>0.15</v>
          </cell>
          <cell r="L373">
            <v>0</v>
          </cell>
          <cell r="M373">
            <v>0</v>
          </cell>
          <cell r="N373">
            <v>0</v>
          </cell>
          <cell r="O373">
            <v>0</v>
          </cell>
          <cell r="P373">
            <v>2</v>
          </cell>
        </row>
        <row r="374">
          <cell r="B374" t="str">
            <v>STD</v>
          </cell>
          <cell r="C374">
            <v>1.25</v>
          </cell>
          <cell r="D374">
            <v>3.56</v>
          </cell>
          <cell r="E374">
            <v>1</v>
          </cell>
          <cell r="F374">
            <v>0</v>
          </cell>
          <cell r="G374">
            <v>0</v>
          </cell>
          <cell r="H374">
            <v>0</v>
          </cell>
          <cell r="I374">
            <v>0.15</v>
          </cell>
          <cell r="J374">
            <v>0</v>
          </cell>
          <cell r="K374">
            <v>0.15</v>
          </cell>
          <cell r="L374">
            <v>0</v>
          </cell>
          <cell r="M374">
            <v>0</v>
          </cell>
          <cell r="N374">
            <v>0</v>
          </cell>
          <cell r="O374">
            <v>0</v>
          </cell>
          <cell r="P374">
            <v>2</v>
          </cell>
        </row>
        <row r="375">
          <cell r="B375" t="str">
            <v>STD</v>
          </cell>
          <cell r="C375">
            <v>1.25</v>
          </cell>
          <cell r="D375">
            <v>3.56</v>
          </cell>
          <cell r="E375">
            <v>1</v>
          </cell>
          <cell r="F375">
            <v>0</v>
          </cell>
          <cell r="G375">
            <v>0</v>
          </cell>
          <cell r="H375">
            <v>0</v>
          </cell>
          <cell r="I375">
            <v>0.15</v>
          </cell>
          <cell r="J375">
            <v>0</v>
          </cell>
          <cell r="K375">
            <v>0.15</v>
          </cell>
          <cell r="L375">
            <v>0</v>
          </cell>
          <cell r="M375">
            <v>0</v>
          </cell>
          <cell r="N375">
            <v>0</v>
          </cell>
          <cell r="O375">
            <v>0</v>
          </cell>
          <cell r="P375">
            <v>2</v>
          </cell>
        </row>
        <row r="376">
          <cell r="B376" t="str">
            <v>STD</v>
          </cell>
          <cell r="C376">
            <v>1.5</v>
          </cell>
          <cell r="D376">
            <v>3.68</v>
          </cell>
          <cell r="E376">
            <v>1</v>
          </cell>
          <cell r="F376">
            <v>0</v>
          </cell>
          <cell r="G376">
            <v>0</v>
          </cell>
          <cell r="H376">
            <v>0</v>
          </cell>
          <cell r="I376">
            <v>0.15</v>
          </cell>
          <cell r="J376">
            <v>0</v>
          </cell>
          <cell r="K376">
            <v>0.15</v>
          </cell>
          <cell r="L376">
            <v>0</v>
          </cell>
          <cell r="M376">
            <v>0</v>
          </cell>
          <cell r="N376">
            <v>0</v>
          </cell>
          <cell r="O376">
            <v>0</v>
          </cell>
          <cell r="P376">
            <v>2</v>
          </cell>
        </row>
        <row r="377">
          <cell r="B377" t="str">
            <v>STD</v>
          </cell>
          <cell r="C377">
            <v>1.5</v>
          </cell>
          <cell r="D377">
            <v>3.68</v>
          </cell>
          <cell r="E377">
            <v>1</v>
          </cell>
          <cell r="F377">
            <v>0</v>
          </cell>
          <cell r="G377">
            <v>0</v>
          </cell>
          <cell r="H377">
            <v>0</v>
          </cell>
          <cell r="I377">
            <v>0.15</v>
          </cell>
          <cell r="J377">
            <v>0</v>
          </cell>
          <cell r="K377">
            <v>0.15</v>
          </cell>
          <cell r="L377">
            <v>0</v>
          </cell>
          <cell r="M377">
            <v>0</v>
          </cell>
          <cell r="N377">
            <v>0</v>
          </cell>
          <cell r="O377">
            <v>0</v>
          </cell>
          <cell r="P377">
            <v>2</v>
          </cell>
        </row>
        <row r="378">
          <cell r="B378" t="str">
            <v>STD</v>
          </cell>
          <cell r="C378">
            <v>1.5</v>
          </cell>
          <cell r="D378">
            <v>3.68</v>
          </cell>
          <cell r="E378">
            <v>1</v>
          </cell>
          <cell r="F378">
            <v>0</v>
          </cell>
          <cell r="G378">
            <v>0</v>
          </cell>
          <cell r="H378">
            <v>0</v>
          </cell>
          <cell r="I378">
            <v>0.15</v>
          </cell>
          <cell r="J378">
            <v>0</v>
          </cell>
          <cell r="K378">
            <v>0.15</v>
          </cell>
          <cell r="L378">
            <v>0</v>
          </cell>
          <cell r="M378">
            <v>0</v>
          </cell>
          <cell r="N378">
            <v>0</v>
          </cell>
          <cell r="O378">
            <v>0</v>
          </cell>
          <cell r="P378">
            <v>2</v>
          </cell>
        </row>
        <row r="379">
          <cell r="B379" t="str">
            <v>STD</v>
          </cell>
          <cell r="C379">
            <v>2</v>
          </cell>
          <cell r="D379">
            <v>3.91</v>
          </cell>
          <cell r="E379">
            <v>1</v>
          </cell>
          <cell r="F379">
            <v>0</v>
          </cell>
          <cell r="G379">
            <v>0</v>
          </cell>
          <cell r="H379">
            <v>0</v>
          </cell>
          <cell r="I379">
            <v>0.3</v>
          </cell>
          <cell r="J379">
            <v>0</v>
          </cell>
          <cell r="K379">
            <v>0.3</v>
          </cell>
          <cell r="L379">
            <v>0</v>
          </cell>
          <cell r="M379">
            <v>0</v>
          </cell>
          <cell r="N379">
            <v>0</v>
          </cell>
          <cell r="O379">
            <v>0</v>
          </cell>
          <cell r="P379">
            <v>2</v>
          </cell>
        </row>
        <row r="380">
          <cell r="B380" t="str">
            <v>STD</v>
          </cell>
          <cell r="C380">
            <v>2</v>
          </cell>
          <cell r="D380">
            <v>3.91</v>
          </cell>
          <cell r="E380">
            <v>1</v>
          </cell>
          <cell r="F380">
            <v>0</v>
          </cell>
          <cell r="G380">
            <v>0</v>
          </cell>
          <cell r="H380">
            <v>0</v>
          </cell>
          <cell r="I380">
            <v>0.3</v>
          </cell>
          <cell r="J380">
            <v>0</v>
          </cell>
          <cell r="K380">
            <v>0.3</v>
          </cell>
          <cell r="L380">
            <v>0</v>
          </cell>
          <cell r="M380">
            <v>0</v>
          </cell>
          <cell r="N380">
            <v>0</v>
          </cell>
          <cell r="O380">
            <v>0</v>
          </cell>
          <cell r="P380">
            <v>2</v>
          </cell>
        </row>
        <row r="381">
          <cell r="B381" t="str">
            <v>STD</v>
          </cell>
          <cell r="C381">
            <v>2</v>
          </cell>
          <cell r="D381">
            <v>3.91</v>
          </cell>
          <cell r="E381">
            <v>1</v>
          </cell>
          <cell r="F381">
            <v>0</v>
          </cell>
          <cell r="G381">
            <v>0</v>
          </cell>
          <cell r="H381">
            <v>0</v>
          </cell>
          <cell r="I381">
            <v>0.3</v>
          </cell>
          <cell r="J381">
            <v>0</v>
          </cell>
          <cell r="K381">
            <v>0.3</v>
          </cell>
          <cell r="L381">
            <v>0</v>
          </cell>
          <cell r="M381">
            <v>0</v>
          </cell>
          <cell r="N381">
            <v>0</v>
          </cell>
          <cell r="O381">
            <v>0</v>
          </cell>
          <cell r="P381">
            <v>2</v>
          </cell>
        </row>
        <row r="382">
          <cell r="B382" t="str">
            <v>STD</v>
          </cell>
          <cell r="C382">
            <v>2.5</v>
          </cell>
          <cell r="D382">
            <v>5.16</v>
          </cell>
          <cell r="E382">
            <v>1</v>
          </cell>
          <cell r="F382">
            <v>0</v>
          </cell>
          <cell r="G382">
            <v>0</v>
          </cell>
          <cell r="H382">
            <v>0</v>
          </cell>
          <cell r="I382">
            <v>0.25</v>
          </cell>
          <cell r="J382">
            <v>0.2</v>
          </cell>
          <cell r="K382">
            <v>0.45</v>
          </cell>
          <cell r="L382">
            <v>0</v>
          </cell>
          <cell r="M382">
            <v>0</v>
          </cell>
          <cell r="N382">
            <v>0</v>
          </cell>
          <cell r="O382">
            <v>0</v>
          </cell>
          <cell r="P382">
            <v>2</v>
          </cell>
        </row>
        <row r="383">
          <cell r="B383" t="str">
            <v>STD</v>
          </cell>
          <cell r="C383">
            <v>3</v>
          </cell>
          <cell r="D383">
            <v>5.49</v>
          </cell>
          <cell r="E383">
            <v>1</v>
          </cell>
          <cell r="F383">
            <v>0</v>
          </cell>
          <cell r="G383">
            <v>0</v>
          </cell>
          <cell r="H383">
            <v>0</v>
          </cell>
          <cell r="I383">
            <v>0.3</v>
          </cell>
          <cell r="J383">
            <v>0.3</v>
          </cell>
          <cell r="K383">
            <v>0.6</v>
          </cell>
          <cell r="L383">
            <v>0</v>
          </cell>
          <cell r="M383">
            <v>0</v>
          </cell>
          <cell r="N383">
            <v>0</v>
          </cell>
          <cell r="O383">
            <v>0</v>
          </cell>
          <cell r="P383">
            <v>2</v>
          </cell>
        </row>
        <row r="384">
          <cell r="B384" t="str">
            <v>STD</v>
          </cell>
          <cell r="C384">
            <v>3.5</v>
          </cell>
          <cell r="D384">
            <v>5.74</v>
          </cell>
          <cell r="E384">
            <v>1</v>
          </cell>
          <cell r="F384">
            <v>0</v>
          </cell>
          <cell r="G384">
            <v>0</v>
          </cell>
          <cell r="H384">
            <v>0</v>
          </cell>
          <cell r="I384">
            <v>0.35</v>
          </cell>
          <cell r="J384">
            <v>0.4</v>
          </cell>
          <cell r="K384">
            <v>0.75</v>
          </cell>
          <cell r="L384">
            <v>0</v>
          </cell>
          <cell r="M384">
            <v>0</v>
          </cell>
          <cell r="N384">
            <v>0</v>
          </cell>
          <cell r="O384">
            <v>0</v>
          </cell>
          <cell r="P384">
            <v>3</v>
          </cell>
        </row>
        <row r="385">
          <cell r="B385" t="str">
            <v>STD</v>
          </cell>
          <cell r="C385">
            <v>4</v>
          </cell>
          <cell r="D385">
            <v>6.02</v>
          </cell>
          <cell r="E385">
            <v>1</v>
          </cell>
          <cell r="F385">
            <v>0</v>
          </cell>
          <cell r="G385">
            <v>0</v>
          </cell>
          <cell r="H385">
            <v>0</v>
          </cell>
          <cell r="I385">
            <v>0.41</v>
          </cell>
          <cell r="J385">
            <v>0.49</v>
          </cell>
          <cell r="K385">
            <v>0.89999999999999991</v>
          </cell>
          <cell r="L385">
            <v>0</v>
          </cell>
          <cell r="M385">
            <v>0</v>
          </cell>
          <cell r="N385">
            <v>0</v>
          </cell>
          <cell r="O385">
            <v>0</v>
          </cell>
          <cell r="P385">
            <v>3</v>
          </cell>
        </row>
        <row r="386">
          <cell r="B386" t="str">
            <v>STD</v>
          </cell>
          <cell r="C386">
            <v>5</v>
          </cell>
          <cell r="D386">
            <v>6.55</v>
          </cell>
          <cell r="E386">
            <v>1</v>
          </cell>
          <cell r="F386">
            <v>0</v>
          </cell>
          <cell r="G386">
            <v>0</v>
          </cell>
          <cell r="H386">
            <v>0</v>
          </cell>
          <cell r="I386">
            <v>0.51</v>
          </cell>
          <cell r="J386">
            <v>0.54</v>
          </cell>
          <cell r="K386">
            <v>1.05</v>
          </cell>
          <cell r="L386">
            <v>0</v>
          </cell>
          <cell r="M386">
            <v>0</v>
          </cell>
          <cell r="N386">
            <v>0</v>
          </cell>
          <cell r="O386">
            <v>0</v>
          </cell>
          <cell r="P386">
            <v>4</v>
          </cell>
        </row>
        <row r="387">
          <cell r="B387" t="str">
            <v>STD</v>
          </cell>
          <cell r="C387">
            <v>6</v>
          </cell>
          <cell r="D387">
            <v>7.11</v>
          </cell>
          <cell r="E387">
            <v>1</v>
          </cell>
          <cell r="F387">
            <v>0</v>
          </cell>
          <cell r="G387">
            <v>0</v>
          </cell>
          <cell r="H387">
            <v>0</v>
          </cell>
          <cell r="I387">
            <v>0.61</v>
          </cell>
          <cell r="J387">
            <v>1.04</v>
          </cell>
          <cell r="K387">
            <v>1.65</v>
          </cell>
          <cell r="L387">
            <v>0</v>
          </cell>
          <cell r="M387">
            <v>0</v>
          </cell>
          <cell r="N387">
            <v>0</v>
          </cell>
          <cell r="O387">
            <v>0</v>
          </cell>
          <cell r="P387">
            <v>4</v>
          </cell>
        </row>
        <row r="388">
          <cell r="B388" t="str">
            <v>STD</v>
          </cell>
          <cell r="C388">
            <v>8</v>
          </cell>
          <cell r="D388">
            <v>8.18</v>
          </cell>
          <cell r="E388">
            <v>1</v>
          </cell>
          <cell r="F388">
            <v>0</v>
          </cell>
          <cell r="G388">
            <v>0</v>
          </cell>
          <cell r="H388">
            <v>0</v>
          </cell>
          <cell r="I388">
            <v>0.81</v>
          </cell>
          <cell r="J388">
            <v>1.73</v>
          </cell>
          <cell r="K388">
            <v>2.54</v>
          </cell>
          <cell r="L388">
            <v>0</v>
          </cell>
          <cell r="M388">
            <v>0</v>
          </cell>
          <cell r="N388">
            <v>0</v>
          </cell>
          <cell r="O388">
            <v>0</v>
          </cell>
          <cell r="P388">
            <v>4</v>
          </cell>
        </row>
        <row r="389">
          <cell r="B389" t="str">
            <v>STD</v>
          </cell>
          <cell r="C389">
            <v>10</v>
          </cell>
          <cell r="D389">
            <v>9.27</v>
          </cell>
          <cell r="E389">
            <v>1</v>
          </cell>
          <cell r="F389">
            <v>0</v>
          </cell>
          <cell r="G389">
            <v>0</v>
          </cell>
          <cell r="H389">
            <v>0</v>
          </cell>
          <cell r="I389">
            <v>1.01</v>
          </cell>
          <cell r="J389">
            <v>3.04</v>
          </cell>
          <cell r="K389">
            <v>4.05</v>
          </cell>
          <cell r="L389">
            <v>0</v>
          </cell>
          <cell r="M389">
            <v>0</v>
          </cell>
          <cell r="N389">
            <v>0</v>
          </cell>
          <cell r="O389">
            <v>0</v>
          </cell>
          <cell r="P389">
            <v>4</v>
          </cell>
        </row>
        <row r="390">
          <cell r="B390" t="str">
            <v>STD</v>
          </cell>
          <cell r="C390">
            <v>12</v>
          </cell>
          <cell r="D390">
            <v>9.5299999999999994</v>
          </cell>
          <cell r="E390">
            <v>1</v>
          </cell>
          <cell r="F390">
            <v>0</v>
          </cell>
          <cell r="G390">
            <v>0</v>
          </cell>
          <cell r="H390">
            <v>0</v>
          </cell>
          <cell r="I390">
            <v>1.22</v>
          </cell>
          <cell r="J390">
            <v>3.28</v>
          </cell>
          <cell r="K390">
            <v>4.5</v>
          </cell>
          <cell r="L390">
            <v>0</v>
          </cell>
          <cell r="M390">
            <v>0</v>
          </cell>
          <cell r="N390">
            <v>0</v>
          </cell>
          <cell r="O390">
            <v>0</v>
          </cell>
          <cell r="P390">
            <v>6</v>
          </cell>
        </row>
        <row r="391">
          <cell r="B391" t="str">
            <v>STD</v>
          </cell>
          <cell r="C391">
            <v>14</v>
          </cell>
          <cell r="D391">
            <v>9.5299999999999994</v>
          </cell>
          <cell r="E391">
            <v>1</v>
          </cell>
          <cell r="F391">
            <v>0</v>
          </cell>
          <cell r="G391">
            <v>0</v>
          </cell>
          <cell r="H391">
            <v>0</v>
          </cell>
          <cell r="I391">
            <v>1.42</v>
          </cell>
          <cell r="J391">
            <v>3.97</v>
          </cell>
          <cell r="K391">
            <v>5.3900000000000006</v>
          </cell>
          <cell r="L391">
            <v>0</v>
          </cell>
          <cell r="M391">
            <v>0</v>
          </cell>
          <cell r="N391">
            <v>0</v>
          </cell>
          <cell r="O391">
            <v>0</v>
          </cell>
          <cell r="P391">
            <v>6</v>
          </cell>
        </row>
        <row r="392">
          <cell r="B392" t="str">
            <v>STD</v>
          </cell>
          <cell r="C392">
            <v>16</v>
          </cell>
          <cell r="D392">
            <v>9.5299999999999994</v>
          </cell>
          <cell r="E392">
            <v>1</v>
          </cell>
          <cell r="F392">
            <v>0</v>
          </cell>
          <cell r="G392">
            <v>0</v>
          </cell>
          <cell r="H392">
            <v>0</v>
          </cell>
          <cell r="I392">
            <v>1.62</v>
          </cell>
          <cell r="J392">
            <v>4.68</v>
          </cell>
          <cell r="K392">
            <v>6.3</v>
          </cell>
          <cell r="L392">
            <v>0</v>
          </cell>
          <cell r="M392">
            <v>0</v>
          </cell>
          <cell r="N392">
            <v>0</v>
          </cell>
          <cell r="O392">
            <v>0</v>
          </cell>
          <cell r="P392">
            <v>6</v>
          </cell>
        </row>
        <row r="393">
          <cell r="B393" t="str">
            <v>STD</v>
          </cell>
          <cell r="C393">
            <v>18</v>
          </cell>
          <cell r="D393">
            <v>9.5299999999999994</v>
          </cell>
          <cell r="E393">
            <v>1</v>
          </cell>
          <cell r="F393">
            <v>0</v>
          </cell>
          <cell r="G393">
            <v>0</v>
          </cell>
          <cell r="H393">
            <v>0</v>
          </cell>
          <cell r="I393">
            <v>1.82</v>
          </cell>
          <cell r="J393">
            <v>5.38</v>
          </cell>
          <cell r="K393">
            <v>7.2</v>
          </cell>
          <cell r="L393">
            <v>0</v>
          </cell>
          <cell r="M393">
            <v>0</v>
          </cell>
          <cell r="N393">
            <v>0</v>
          </cell>
          <cell r="O393">
            <v>0</v>
          </cell>
          <cell r="P393">
            <v>6</v>
          </cell>
        </row>
        <row r="394">
          <cell r="B394" t="str">
            <v>STD</v>
          </cell>
          <cell r="C394">
            <v>20</v>
          </cell>
          <cell r="D394">
            <v>9.5299999999999994</v>
          </cell>
          <cell r="E394">
            <v>1</v>
          </cell>
          <cell r="F394">
            <v>0</v>
          </cell>
          <cell r="G394">
            <v>0</v>
          </cell>
          <cell r="H394">
            <v>0</v>
          </cell>
          <cell r="I394">
            <v>2.0299999999999998</v>
          </cell>
          <cell r="J394">
            <v>5.47</v>
          </cell>
          <cell r="K394">
            <v>7.5</v>
          </cell>
          <cell r="L394">
            <v>0</v>
          </cell>
          <cell r="M394">
            <v>0</v>
          </cell>
          <cell r="N394">
            <v>0</v>
          </cell>
          <cell r="O394">
            <v>0</v>
          </cell>
          <cell r="P394">
            <v>7</v>
          </cell>
        </row>
        <row r="395">
          <cell r="B395" t="str">
            <v>STD</v>
          </cell>
          <cell r="C395">
            <v>22</v>
          </cell>
          <cell r="D395">
            <v>9.5299999999999994</v>
          </cell>
          <cell r="E395">
            <v>1</v>
          </cell>
          <cell r="F395">
            <v>0</v>
          </cell>
          <cell r="G395">
            <v>0</v>
          </cell>
          <cell r="H395">
            <v>0</v>
          </cell>
          <cell r="I395">
            <v>2.23</v>
          </cell>
          <cell r="J395">
            <v>6.47</v>
          </cell>
          <cell r="K395">
            <v>8.6999999999999993</v>
          </cell>
          <cell r="L395">
            <v>0</v>
          </cell>
          <cell r="M395">
            <v>0</v>
          </cell>
          <cell r="N395">
            <v>0</v>
          </cell>
          <cell r="O395">
            <v>0</v>
          </cell>
          <cell r="P395">
            <v>8</v>
          </cell>
        </row>
        <row r="396">
          <cell r="B396" t="str">
            <v>STD</v>
          </cell>
          <cell r="C396">
            <v>24</v>
          </cell>
          <cell r="D396">
            <v>9.5299999999999994</v>
          </cell>
          <cell r="E396">
            <v>1</v>
          </cell>
          <cell r="F396">
            <v>0</v>
          </cell>
          <cell r="G396">
            <v>0</v>
          </cell>
          <cell r="H396">
            <v>0</v>
          </cell>
          <cell r="I396">
            <v>2.4300000000000002</v>
          </cell>
          <cell r="J396">
            <v>6.57</v>
          </cell>
          <cell r="K396">
            <v>9</v>
          </cell>
          <cell r="L396">
            <v>0</v>
          </cell>
          <cell r="M396">
            <v>0</v>
          </cell>
          <cell r="N396">
            <v>0</v>
          </cell>
          <cell r="O396">
            <v>0</v>
          </cell>
          <cell r="P396">
            <v>8</v>
          </cell>
        </row>
        <row r="397">
          <cell r="B397" t="str">
            <v>STD</v>
          </cell>
          <cell r="C397">
            <v>26</v>
          </cell>
          <cell r="D397">
            <v>9.5299999999999994</v>
          </cell>
          <cell r="E397">
            <v>1</v>
          </cell>
          <cell r="F397">
            <v>0</v>
          </cell>
          <cell r="G397">
            <v>0</v>
          </cell>
          <cell r="H397">
            <v>0</v>
          </cell>
          <cell r="I397">
            <v>2.64</v>
          </cell>
          <cell r="J397">
            <v>7.7</v>
          </cell>
          <cell r="K397">
            <v>10.34</v>
          </cell>
          <cell r="L397">
            <v>0</v>
          </cell>
          <cell r="M397">
            <v>0</v>
          </cell>
          <cell r="N397">
            <v>0</v>
          </cell>
          <cell r="O397">
            <v>0</v>
          </cell>
          <cell r="P397">
            <v>9</v>
          </cell>
        </row>
        <row r="398">
          <cell r="B398" t="str">
            <v>STD</v>
          </cell>
          <cell r="C398">
            <v>28</v>
          </cell>
          <cell r="D398">
            <v>9.5299999999999994</v>
          </cell>
          <cell r="E398">
            <v>1</v>
          </cell>
          <cell r="F398">
            <v>0</v>
          </cell>
          <cell r="G398">
            <v>0</v>
          </cell>
          <cell r="H398">
            <v>0</v>
          </cell>
          <cell r="I398">
            <v>2.84</v>
          </cell>
          <cell r="J398">
            <v>8.25</v>
          </cell>
          <cell r="K398">
            <v>11.09</v>
          </cell>
          <cell r="L398">
            <v>0</v>
          </cell>
          <cell r="M398">
            <v>0</v>
          </cell>
          <cell r="N398">
            <v>0</v>
          </cell>
          <cell r="O398">
            <v>0</v>
          </cell>
          <cell r="P398">
            <v>9</v>
          </cell>
        </row>
        <row r="399">
          <cell r="B399" t="str">
            <v>STD</v>
          </cell>
          <cell r="C399">
            <v>30</v>
          </cell>
          <cell r="D399">
            <v>9.5299999999999994</v>
          </cell>
          <cell r="E399">
            <v>1</v>
          </cell>
          <cell r="F399">
            <v>0</v>
          </cell>
          <cell r="G399">
            <v>0</v>
          </cell>
          <cell r="H399">
            <v>0</v>
          </cell>
          <cell r="I399">
            <v>3.04</v>
          </cell>
          <cell r="J399">
            <v>8.9600000000000009</v>
          </cell>
          <cell r="K399">
            <v>12</v>
          </cell>
          <cell r="L399">
            <v>0</v>
          </cell>
          <cell r="M399">
            <v>0</v>
          </cell>
          <cell r="N399">
            <v>0</v>
          </cell>
          <cell r="O399">
            <v>0</v>
          </cell>
          <cell r="P399">
            <v>10</v>
          </cell>
        </row>
        <row r="400">
          <cell r="B400" t="str">
            <v>STD</v>
          </cell>
          <cell r="C400">
            <v>32</v>
          </cell>
          <cell r="D400">
            <v>9.5299999999999994</v>
          </cell>
          <cell r="E400">
            <v>1</v>
          </cell>
          <cell r="F400">
            <v>0</v>
          </cell>
          <cell r="G400">
            <v>0</v>
          </cell>
          <cell r="H400">
            <v>0</v>
          </cell>
          <cell r="I400">
            <v>3.24</v>
          </cell>
          <cell r="J400">
            <v>9.51</v>
          </cell>
          <cell r="K400">
            <v>12.75</v>
          </cell>
          <cell r="L400">
            <v>0</v>
          </cell>
          <cell r="M400">
            <v>0</v>
          </cell>
          <cell r="N400">
            <v>0</v>
          </cell>
          <cell r="O400">
            <v>0</v>
          </cell>
          <cell r="P400">
            <v>11</v>
          </cell>
        </row>
        <row r="401">
          <cell r="B401" t="str">
            <v>STD</v>
          </cell>
          <cell r="C401">
            <v>34</v>
          </cell>
          <cell r="D401">
            <v>9.5299999999999994</v>
          </cell>
          <cell r="E401">
            <v>1</v>
          </cell>
          <cell r="F401">
            <v>0</v>
          </cell>
          <cell r="G401">
            <v>0</v>
          </cell>
          <cell r="H401">
            <v>0</v>
          </cell>
          <cell r="I401">
            <v>3.45</v>
          </cell>
          <cell r="J401">
            <v>10.050000000000001</v>
          </cell>
          <cell r="K401">
            <v>13.5</v>
          </cell>
          <cell r="L401">
            <v>0</v>
          </cell>
          <cell r="M401">
            <v>0</v>
          </cell>
          <cell r="N401">
            <v>0</v>
          </cell>
          <cell r="O401">
            <v>0</v>
          </cell>
          <cell r="P401">
            <v>12</v>
          </cell>
        </row>
        <row r="402">
          <cell r="B402" t="str">
            <v>STD</v>
          </cell>
          <cell r="C402">
            <v>36</v>
          </cell>
          <cell r="D402">
            <v>9.5299999999999994</v>
          </cell>
          <cell r="E402">
            <v>1</v>
          </cell>
          <cell r="F402">
            <v>0</v>
          </cell>
          <cell r="G402">
            <v>0</v>
          </cell>
          <cell r="H402">
            <v>0</v>
          </cell>
          <cell r="I402">
            <v>3.65</v>
          </cell>
          <cell r="J402">
            <v>10.6</v>
          </cell>
          <cell r="K402">
            <v>14.25</v>
          </cell>
          <cell r="L402">
            <v>0</v>
          </cell>
          <cell r="M402">
            <v>0</v>
          </cell>
          <cell r="N402">
            <v>0</v>
          </cell>
          <cell r="O402">
            <v>0</v>
          </cell>
          <cell r="P402">
            <v>12</v>
          </cell>
        </row>
        <row r="403">
          <cell r="B403" t="str">
            <v>STD</v>
          </cell>
          <cell r="C403">
            <v>38</v>
          </cell>
          <cell r="D403">
            <v>9.5299999999999994</v>
          </cell>
          <cell r="E403">
            <v>1</v>
          </cell>
          <cell r="F403">
            <v>0</v>
          </cell>
          <cell r="G403">
            <v>0</v>
          </cell>
          <cell r="H403">
            <v>0</v>
          </cell>
          <cell r="I403">
            <v>3.85</v>
          </cell>
          <cell r="J403">
            <v>11.23</v>
          </cell>
          <cell r="K403">
            <v>15.08</v>
          </cell>
          <cell r="L403">
            <v>0</v>
          </cell>
          <cell r="M403">
            <v>0</v>
          </cell>
          <cell r="N403">
            <v>0</v>
          </cell>
          <cell r="O403">
            <v>0</v>
          </cell>
          <cell r="P403">
            <v>13</v>
          </cell>
        </row>
        <row r="404">
          <cell r="B404" t="str">
            <v>STD</v>
          </cell>
          <cell r="C404">
            <v>40</v>
          </cell>
          <cell r="D404">
            <v>9.5299999999999994</v>
          </cell>
          <cell r="E404">
            <v>1</v>
          </cell>
          <cell r="F404">
            <v>0</v>
          </cell>
          <cell r="G404">
            <v>0</v>
          </cell>
          <cell r="H404">
            <v>0</v>
          </cell>
          <cell r="I404">
            <v>4.0599999999999996</v>
          </cell>
          <cell r="J404">
            <v>11.66</v>
          </cell>
          <cell r="K404">
            <v>15.719999999999999</v>
          </cell>
          <cell r="L404">
            <v>0</v>
          </cell>
          <cell r="M404">
            <v>0</v>
          </cell>
          <cell r="N404">
            <v>0</v>
          </cell>
          <cell r="O404">
            <v>0</v>
          </cell>
          <cell r="P404">
            <v>14</v>
          </cell>
        </row>
        <row r="405">
          <cell r="B405" t="str">
            <v>STD</v>
          </cell>
          <cell r="C405">
            <v>42</v>
          </cell>
          <cell r="D405">
            <v>9.5299999999999994</v>
          </cell>
          <cell r="E405">
            <v>1</v>
          </cell>
          <cell r="F405">
            <v>0</v>
          </cell>
          <cell r="G405">
            <v>0</v>
          </cell>
          <cell r="H405">
            <v>0</v>
          </cell>
          <cell r="I405">
            <v>4.26</v>
          </cell>
          <cell r="J405">
            <v>12.24</v>
          </cell>
          <cell r="K405">
            <v>16.5</v>
          </cell>
          <cell r="L405">
            <v>0</v>
          </cell>
          <cell r="M405">
            <v>0</v>
          </cell>
          <cell r="N405">
            <v>0</v>
          </cell>
          <cell r="O405">
            <v>0</v>
          </cell>
          <cell r="P405">
            <v>14</v>
          </cell>
        </row>
        <row r="406">
          <cell r="B406" t="str">
            <v>STD</v>
          </cell>
          <cell r="C406">
            <v>44</v>
          </cell>
          <cell r="D406">
            <v>9.5299999999999994</v>
          </cell>
          <cell r="E406">
            <v>1</v>
          </cell>
          <cell r="F406">
            <v>0</v>
          </cell>
          <cell r="G406">
            <v>0</v>
          </cell>
          <cell r="H406">
            <v>0</v>
          </cell>
          <cell r="I406">
            <v>4.47</v>
          </cell>
          <cell r="J406">
            <v>17.54</v>
          </cell>
          <cell r="K406">
            <v>22.009999999999998</v>
          </cell>
          <cell r="L406">
            <v>0</v>
          </cell>
          <cell r="M406">
            <v>0</v>
          </cell>
          <cell r="N406">
            <v>0</v>
          </cell>
          <cell r="O406">
            <v>0</v>
          </cell>
          <cell r="P406">
            <v>15</v>
          </cell>
        </row>
        <row r="407">
          <cell r="B407" t="str">
            <v>STD</v>
          </cell>
          <cell r="C407">
            <v>46</v>
          </cell>
          <cell r="D407">
            <v>9.5299999999999994</v>
          </cell>
          <cell r="E407">
            <v>1</v>
          </cell>
          <cell r="F407">
            <v>0</v>
          </cell>
          <cell r="G407">
            <v>0</v>
          </cell>
          <cell r="H407">
            <v>0</v>
          </cell>
          <cell r="I407">
            <v>4.67</v>
          </cell>
          <cell r="J407">
            <v>18.329999999999998</v>
          </cell>
          <cell r="K407">
            <v>23</v>
          </cell>
          <cell r="L407">
            <v>0</v>
          </cell>
          <cell r="M407">
            <v>0</v>
          </cell>
          <cell r="N407">
            <v>0</v>
          </cell>
          <cell r="O407">
            <v>0</v>
          </cell>
          <cell r="P407">
            <v>16</v>
          </cell>
        </row>
        <row r="408">
          <cell r="B408" t="str">
            <v>STD</v>
          </cell>
          <cell r="C408">
            <v>48</v>
          </cell>
          <cell r="D408">
            <v>9.5299999999999994</v>
          </cell>
          <cell r="E408">
            <v>1</v>
          </cell>
          <cell r="F408">
            <v>0</v>
          </cell>
          <cell r="G408">
            <v>0</v>
          </cell>
          <cell r="H408">
            <v>0</v>
          </cell>
          <cell r="I408">
            <v>4.87</v>
          </cell>
          <cell r="J408">
            <v>19.13</v>
          </cell>
          <cell r="K408">
            <v>24</v>
          </cell>
          <cell r="L408">
            <v>0</v>
          </cell>
          <cell r="M408">
            <v>0</v>
          </cell>
          <cell r="N408">
            <v>0</v>
          </cell>
          <cell r="O408">
            <v>0</v>
          </cell>
          <cell r="P408">
            <v>16</v>
          </cell>
        </row>
        <row r="409">
          <cell r="B409" t="str">
            <v xml:space="preserve">XS </v>
          </cell>
          <cell r="C409">
            <v>0.125</v>
          </cell>
          <cell r="D409">
            <v>2.41</v>
          </cell>
          <cell r="E409">
            <v>1</v>
          </cell>
          <cell r="F409">
            <v>0</v>
          </cell>
          <cell r="G409">
            <v>0</v>
          </cell>
          <cell r="H409">
            <v>0</v>
          </cell>
          <cell r="I409">
            <v>7.0000000000000007E-2</v>
          </cell>
          <cell r="J409">
            <v>0</v>
          </cell>
          <cell r="K409">
            <v>7.0000000000000007E-2</v>
          </cell>
          <cell r="L409">
            <v>0</v>
          </cell>
          <cell r="M409">
            <v>0</v>
          </cell>
          <cell r="N409">
            <v>0</v>
          </cell>
          <cell r="O409">
            <v>0</v>
          </cell>
          <cell r="P409">
            <v>2</v>
          </cell>
        </row>
        <row r="410">
          <cell r="B410" t="str">
            <v xml:space="preserve">XS </v>
          </cell>
          <cell r="C410">
            <v>0.125</v>
          </cell>
          <cell r="D410">
            <v>2.41</v>
          </cell>
          <cell r="E410">
            <v>1</v>
          </cell>
          <cell r="F410">
            <v>0</v>
          </cell>
          <cell r="G410">
            <v>0</v>
          </cell>
          <cell r="H410">
            <v>0</v>
          </cell>
          <cell r="I410">
            <v>7.0000000000000007E-2</v>
          </cell>
          <cell r="J410">
            <v>0</v>
          </cell>
          <cell r="K410">
            <v>7.0000000000000007E-2</v>
          </cell>
          <cell r="L410">
            <v>0</v>
          </cell>
          <cell r="M410">
            <v>0</v>
          </cell>
          <cell r="N410">
            <v>0</v>
          </cell>
          <cell r="O410">
            <v>0</v>
          </cell>
          <cell r="P410">
            <v>2</v>
          </cell>
        </row>
        <row r="411">
          <cell r="B411" t="str">
            <v xml:space="preserve">XS </v>
          </cell>
          <cell r="C411">
            <v>0.125</v>
          </cell>
          <cell r="D411">
            <v>2.41</v>
          </cell>
          <cell r="E411">
            <v>1</v>
          </cell>
          <cell r="F411">
            <v>0</v>
          </cell>
          <cell r="G411">
            <v>0</v>
          </cell>
          <cell r="H411">
            <v>0</v>
          </cell>
          <cell r="I411">
            <v>7.0000000000000007E-2</v>
          </cell>
          <cell r="J411">
            <v>0</v>
          </cell>
          <cell r="K411">
            <v>7.0000000000000007E-2</v>
          </cell>
          <cell r="L411">
            <v>0</v>
          </cell>
          <cell r="M411">
            <v>0</v>
          </cell>
          <cell r="N411">
            <v>0</v>
          </cell>
          <cell r="O411">
            <v>0</v>
          </cell>
          <cell r="P411">
            <v>2</v>
          </cell>
        </row>
        <row r="412">
          <cell r="B412" t="str">
            <v xml:space="preserve">XS </v>
          </cell>
          <cell r="C412">
            <v>0.25</v>
          </cell>
          <cell r="D412">
            <v>3.02</v>
          </cell>
          <cell r="E412">
            <v>1</v>
          </cell>
          <cell r="F412">
            <v>0</v>
          </cell>
          <cell r="G412">
            <v>0</v>
          </cell>
          <cell r="H412">
            <v>0</v>
          </cell>
          <cell r="I412">
            <v>7.0000000000000007E-2</v>
          </cell>
          <cell r="J412">
            <v>0</v>
          </cell>
          <cell r="K412">
            <v>7.0000000000000007E-2</v>
          </cell>
          <cell r="L412">
            <v>0</v>
          </cell>
          <cell r="M412">
            <v>0</v>
          </cell>
          <cell r="N412">
            <v>0</v>
          </cell>
          <cell r="O412">
            <v>0</v>
          </cell>
          <cell r="P412">
            <v>2</v>
          </cell>
        </row>
        <row r="413">
          <cell r="B413" t="str">
            <v xml:space="preserve">XS </v>
          </cell>
          <cell r="C413">
            <v>0.25</v>
          </cell>
          <cell r="D413">
            <v>3.02</v>
          </cell>
          <cell r="E413">
            <v>1</v>
          </cell>
          <cell r="F413">
            <v>0</v>
          </cell>
          <cell r="G413">
            <v>0</v>
          </cell>
          <cell r="H413">
            <v>0</v>
          </cell>
          <cell r="I413">
            <v>7.0000000000000007E-2</v>
          </cell>
          <cell r="J413">
            <v>0</v>
          </cell>
          <cell r="K413">
            <v>7.0000000000000007E-2</v>
          </cell>
          <cell r="L413">
            <v>0</v>
          </cell>
          <cell r="M413">
            <v>0</v>
          </cell>
          <cell r="N413">
            <v>0</v>
          </cell>
          <cell r="O413">
            <v>0</v>
          </cell>
          <cell r="P413">
            <v>2</v>
          </cell>
        </row>
        <row r="414">
          <cell r="B414" t="str">
            <v xml:space="preserve">XS </v>
          </cell>
          <cell r="C414">
            <v>0.25</v>
          </cell>
          <cell r="D414">
            <v>3.02</v>
          </cell>
          <cell r="E414">
            <v>1</v>
          </cell>
          <cell r="F414">
            <v>0</v>
          </cell>
          <cell r="G414">
            <v>0</v>
          </cell>
          <cell r="H414">
            <v>0</v>
          </cell>
          <cell r="I414">
            <v>7.0000000000000007E-2</v>
          </cell>
          <cell r="J414">
            <v>0</v>
          </cell>
          <cell r="K414">
            <v>7.0000000000000007E-2</v>
          </cell>
          <cell r="L414">
            <v>0</v>
          </cell>
          <cell r="M414">
            <v>0</v>
          </cell>
          <cell r="N414">
            <v>0</v>
          </cell>
          <cell r="O414">
            <v>0</v>
          </cell>
          <cell r="P414">
            <v>2</v>
          </cell>
        </row>
        <row r="415">
          <cell r="B415" t="str">
            <v xml:space="preserve">XS </v>
          </cell>
          <cell r="C415">
            <v>0.375</v>
          </cell>
          <cell r="D415">
            <v>3.2</v>
          </cell>
          <cell r="E415">
            <v>1</v>
          </cell>
          <cell r="F415">
            <v>0</v>
          </cell>
          <cell r="G415">
            <v>0</v>
          </cell>
          <cell r="H415">
            <v>0</v>
          </cell>
          <cell r="I415">
            <v>7.0000000000000007E-2</v>
          </cell>
          <cell r="J415">
            <v>0</v>
          </cell>
          <cell r="K415">
            <v>7.0000000000000007E-2</v>
          </cell>
          <cell r="L415">
            <v>2</v>
          </cell>
          <cell r="M415">
            <v>0</v>
          </cell>
          <cell r="N415">
            <v>8.8062877131794293E-312</v>
          </cell>
          <cell r="O415" t="str">
            <v xml:space="preserve">XS </v>
          </cell>
          <cell r="P415">
            <v>2</v>
          </cell>
          <cell r="Q415">
            <v>3.2</v>
          </cell>
          <cell r="R415">
            <v>1</v>
          </cell>
        </row>
        <row r="416">
          <cell r="B416" t="str">
            <v xml:space="preserve">XS </v>
          </cell>
          <cell r="C416">
            <v>0.375</v>
          </cell>
          <cell r="D416">
            <v>3.2</v>
          </cell>
          <cell r="E416">
            <v>1</v>
          </cell>
          <cell r="F416">
            <v>0</v>
          </cell>
          <cell r="G416">
            <v>0</v>
          </cell>
          <cell r="H416">
            <v>0</v>
          </cell>
          <cell r="I416">
            <v>7.0000000000000007E-2</v>
          </cell>
          <cell r="J416">
            <v>0</v>
          </cell>
          <cell r="K416">
            <v>7.0000000000000007E-2</v>
          </cell>
          <cell r="L416">
            <v>0</v>
          </cell>
          <cell r="M416">
            <v>0</v>
          </cell>
          <cell r="N416">
            <v>0</v>
          </cell>
          <cell r="O416">
            <v>0</v>
          </cell>
          <cell r="P416">
            <v>2</v>
          </cell>
        </row>
        <row r="417">
          <cell r="B417" t="str">
            <v xml:space="preserve">XS </v>
          </cell>
          <cell r="C417">
            <v>0.375</v>
          </cell>
          <cell r="D417">
            <v>3.2</v>
          </cell>
          <cell r="E417">
            <v>1</v>
          </cell>
          <cell r="F417">
            <v>0</v>
          </cell>
          <cell r="G417">
            <v>0</v>
          </cell>
          <cell r="H417">
            <v>0</v>
          </cell>
          <cell r="I417">
            <v>7.0000000000000007E-2</v>
          </cell>
          <cell r="J417">
            <v>0</v>
          </cell>
          <cell r="K417">
            <v>7.0000000000000007E-2</v>
          </cell>
          <cell r="L417">
            <v>0</v>
          </cell>
          <cell r="M417">
            <v>0</v>
          </cell>
          <cell r="N417">
            <v>0</v>
          </cell>
          <cell r="O417">
            <v>0</v>
          </cell>
          <cell r="P417">
            <v>2</v>
          </cell>
        </row>
        <row r="418">
          <cell r="A418">
            <v>2</v>
          </cell>
          <cell r="B418" t="str">
            <v xml:space="preserve">XS </v>
          </cell>
          <cell r="C418">
            <v>0.5</v>
          </cell>
          <cell r="D418">
            <v>3.73</v>
          </cell>
          <cell r="E418">
            <v>1</v>
          </cell>
          <cell r="F418">
            <v>0</v>
          </cell>
          <cell r="G418">
            <v>0</v>
          </cell>
          <cell r="H418">
            <v>0</v>
          </cell>
          <cell r="I418">
            <v>7.0000000000000007E-2</v>
          </cell>
          <cell r="J418">
            <v>0</v>
          </cell>
          <cell r="K418">
            <v>7.0000000000000007E-2</v>
          </cell>
          <cell r="L418">
            <v>2</v>
          </cell>
          <cell r="M418">
            <v>0</v>
          </cell>
          <cell r="N418">
            <v>8.8699475869083874E-312</v>
          </cell>
          <cell r="O418" t="str">
            <v xml:space="preserve">XS </v>
          </cell>
          <cell r="P418">
            <v>2</v>
          </cell>
          <cell r="Q418">
            <v>3.73</v>
          </cell>
          <cell r="R418">
            <v>1</v>
          </cell>
        </row>
        <row r="419">
          <cell r="B419" t="str">
            <v xml:space="preserve">XS </v>
          </cell>
          <cell r="C419">
            <v>0.5</v>
          </cell>
          <cell r="D419">
            <v>3.73</v>
          </cell>
          <cell r="E419">
            <v>1</v>
          </cell>
          <cell r="F419">
            <v>0</v>
          </cell>
          <cell r="G419">
            <v>0</v>
          </cell>
          <cell r="H419">
            <v>0</v>
          </cell>
          <cell r="I419">
            <v>7.0000000000000007E-2</v>
          </cell>
          <cell r="J419">
            <v>0</v>
          </cell>
          <cell r="K419">
            <v>7.0000000000000007E-2</v>
          </cell>
          <cell r="L419">
            <v>0</v>
          </cell>
          <cell r="M419">
            <v>0</v>
          </cell>
          <cell r="N419">
            <v>0</v>
          </cell>
          <cell r="O419">
            <v>0</v>
          </cell>
          <cell r="P419">
            <v>2</v>
          </cell>
        </row>
        <row r="420">
          <cell r="B420" t="str">
            <v xml:space="preserve">XS </v>
          </cell>
          <cell r="C420">
            <v>0.5</v>
          </cell>
          <cell r="D420">
            <v>3.73</v>
          </cell>
          <cell r="E420">
            <v>1</v>
          </cell>
          <cell r="F420">
            <v>0</v>
          </cell>
          <cell r="G420">
            <v>0</v>
          </cell>
          <cell r="H420">
            <v>0</v>
          </cell>
          <cell r="I420">
            <v>7.0000000000000007E-2</v>
          </cell>
          <cell r="J420">
            <v>0</v>
          </cell>
          <cell r="K420">
            <v>7.0000000000000007E-2</v>
          </cell>
          <cell r="L420">
            <v>0</v>
          </cell>
          <cell r="M420">
            <v>0</v>
          </cell>
          <cell r="N420">
            <v>0</v>
          </cell>
          <cell r="O420">
            <v>0</v>
          </cell>
          <cell r="P420">
            <v>2</v>
          </cell>
        </row>
        <row r="421">
          <cell r="B421" t="str">
            <v xml:space="preserve">XS </v>
          </cell>
          <cell r="C421">
            <v>0.75</v>
          </cell>
          <cell r="D421">
            <v>3.91</v>
          </cell>
          <cell r="E421">
            <v>1</v>
          </cell>
          <cell r="F421">
            <v>0</v>
          </cell>
          <cell r="G421">
            <v>0</v>
          </cell>
          <cell r="H421">
            <v>0</v>
          </cell>
          <cell r="I421">
            <v>7.0000000000000007E-2</v>
          </cell>
          <cell r="J421">
            <v>0</v>
          </cell>
          <cell r="K421">
            <v>7.0000000000000007E-2</v>
          </cell>
          <cell r="L421">
            <v>0</v>
          </cell>
          <cell r="M421">
            <v>0</v>
          </cell>
          <cell r="N421">
            <v>0</v>
          </cell>
          <cell r="O421">
            <v>0</v>
          </cell>
          <cell r="P421">
            <v>2</v>
          </cell>
        </row>
        <row r="422">
          <cell r="B422" t="str">
            <v xml:space="preserve">XS </v>
          </cell>
          <cell r="C422">
            <v>0.75</v>
          </cell>
          <cell r="D422">
            <v>3.91</v>
          </cell>
          <cell r="E422">
            <v>1</v>
          </cell>
          <cell r="F422">
            <v>0</v>
          </cell>
          <cell r="G422">
            <v>0</v>
          </cell>
          <cell r="H422">
            <v>0</v>
          </cell>
          <cell r="I422">
            <v>7.0000000000000007E-2</v>
          </cell>
          <cell r="J422">
            <v>0</v>
          </cell>
          <cell r="K422">
            <v>7.0000000000000007E-2</v>
          </cell>
          <cell r="L422">
            <v>0</v>
          </cell>
          <cell r="M422">
            <v>0</v>
          </cell>
          <cell r="N422">
            <v>0</v>
          </cell>
          <cell r="O422">
            <v>0</v>
          </cell>
          <cell r="P422">
            <v>2</v>
          </cell>
        </row>
        <row r="423">
          <cell r="B423" t="str">
            <v xml:space="preserve">XS </v>
          </cell>
          <cell r="C423">
            <v>0.75</v>
          </cell>
          <cell r="D423">
            <v>3.91</v>
          </cell>
          <cell r="E423">
            <v>1</v>
          </cell>
          <cell r="F423">
            <v>0</v>
          </cell>
          <cell r="G423">
            <v>0</v>
          </cell>
          <cell r="H423">
            <v>0</v>
          </cell>
          <cell r="I423">
            <v>7.0000000000000007E-2</v>
          </cell>
          <cell r="J423">
            <v>0</v>
          </cell>
          <cell r="K423">
            <v>7.0000000000000007E-2</v>
          </cell>
          <cell r="L423">
            <v>0</v>
          </cell>
          <cell r="M423">
            <v>0</v>
          </cell>
          <cell r="N423">
            <v>0</v>
          </cell>
          <cell r="O423">
            <v>0</v>
          </cell>
          <cell r="P423">
            <v>2</v>
          </cell>
        </row>
        <row r="424">
          <cell r="B424" t="str">
            <v xml:space="preserve">XS </v>
          </cell>
          <cell r="C424">
            <v>1</v>
          </cell>
          <cell r="D424">
            <v>4.55</v>
          </cell>
          <cell r="E424">
            <v>1</v>
          </cell>
          <cell r="F424">
            <v>0</v>
          </cell>
          <cell r="G424">
            <v>0</v>
          </cell>
          <cell r="H424">
            <v>0</v>
          </cell>
          <cell r="I424">
            <v>0.15</v>
          </cell>
          <cell r="J424">
            <v>0</v>
          </cell>
          <cell r="K424">
            <v>0.15</v>
          </cell>
          <cell r="L424">
            <v>0</v>
          </cell>
          <cell r="M424">
            <v>0</v>
          </cell>
          <cell r="N424">
            <v>0</v>
          </cell>
          <cell r="O424">
            <v>0</v>
          </cell>
          <cell r="P424">
            <v>2</v>
          </cell>
        </row>
        <row r="425">
          <cell r="B425" t="str">
            <v xml:space="preserve">XS </v>
          </cell>
          <cell r="C425">
            <v>1</v>
          </cell>
          <cell r="D425">
            <v>4.55</v>
          </cell>
          <cell r="E425">
            <v>1</v>
          </cell>
          <cell r="F425">
            <v>0</v>
          </cell>
          <cell r="G425">
            <v>0</v>
          </cell>
          <cell r="H425">
            <v>0</v>
          </cell>
          <cell r="I425">
            <v>0.15</v>
          </cell>
          <cell r="J425">
            <v>0</v>
          </cell>
          <cell r="K425">
            <v>0.15</v>
          </cell>
          <cell r="L425">
            <v>0</v>
          </cell>
          <cell r="M425">
            <v>0</v>
          </cell>
          <cell r="N425">
            <v>0</v>
          </cell>
          <cell r="O425">
            <v>0</v>
          </cell>
          <cell r="P425">
            <v>2</v>
          </cell>
        </row>
        <row r="426">
          <cell r="B426" t="str">
            <v xml:space="preserve">XS </v>
          </cell>
          <cell r="C426">
            <v>1</v>
          </cell>
          <cell r="D426">
            <v>4.55</v>
          </cell>
          <cell r="E426">
            <v>1</v>
          </cell>
          <cell r="F426">
            <v>0</v>
          </cell>
          <cell r="G426">
            <v>0</v>
          </cell>
          <cell r="H426">
            <v>0</v>
          </cell>
          <cell r="I426">
            <v>0.15</v>
          </cell>
          <cell r="J426">
            <v>0</v>
          </cell>
          <cell r="K426">
            <v>0.15</v>
          </cell>
          <cell r="L426">
            <v>0</v>
          </cell>
          <cell r="M426">
            <v>0</v>
          </cell>
          <cell r="N426">
            <v>0</v>
          </cell>
          <cell r="O426">
            <v>0</v>
          </cell>
          <cell r="P426">
            <v>2</v>
          </cell>
        </row>
        <row r="427">
          <cell r="B427" t="str">
            <v xml:space="preserve">XS </v>
          </cell>
          <cell r="C427">
            <v>1.25</v>
          </cell>
          <cell r="D427">
            <v>4.8499999999999996</v>
          </cell>
          <cell r="E427">
            <v>1</v>
          </cell>
          <cell r="F427">
            <v>0</v>
          </cell>
          <cell r="G427">
            <v>0</v>
          </cell>
          <cell r="H427">
            <v>0</v>
          </cell>
          <cell r="I427">
            <v>0.13</v>
          </cell>
          <cell r="J427">
            <v>0.17</v>
          </cell>
          <cell r="K427">
            <v>0.30000000000000004</v>
          </cell>
          <cell r="L427">
            <v>0</v>
          </cell>
          <cell r="M427">
            <v>0</v>
          </cell>
          <cell r="N427">
            <v>0</v>
          </cell>
          <cell r="O427">
            <v>0</v>
          </cell>
          <cell r="P427">
            <v>2</v>
          </cell>
        </row>
        <row r="428">
          <cell r="B428" t="str">
            <v xml:space="preserve">XS </v>
          </cell>
          <cell r="C428">
            <v>1.25</v>
          </cell>
          <cell r="D428">
            <v>4.8499999999999996</v>
          </cell>
          <cell r="E428">
            <v>1</v>
          </cell>
          <cell r="F428">
            <v>0</v>
          </cell>
          <cell r="G428">
            <v>0</v>
          </cell>
          <cell r="H428">
            <v>0</v>
          </cell>
          <cell r="I428">
            <v>0.13</v>
          </cell>
          <cell r="J428">
            <v>0.17</v>
          </cell>
          <cell r="K428">
            <v>0.30000000000000004</v>
          </cell>
          <cell r="L428">
            <v>0</v>
          </cell>
          <cell r="M428">
            <v>0</v>
          </cell>
          <cell r="N428">
            <v>0</v>
          </cell>
          <cell r="O428">
            <v>0</v>
          </cell>
          <cell r="P428">
            <v>2</v>
          </cell>
        </row>
        <row r="429">
          <cell r="B429" t="str">
            <v xml:space="preserve">XS </v>
          </cell>
          <cell r="C429">
            <v>1.25</v>
          </cell>
          <cell r="D429">
            <v>4.8499999999999996</v>
          </cell>
          <cell r="E429">
            <v>1</v>
          </cell>
          <cell r="F429">
            <v>0</v>
          </cell>
          <cell r="G429">
            <v>0</v>
          </cell>
          <cell r="H429">
            <v>0</v>
          </cell>
          <cell r="I429">
            <v>0.13</v>
          </cell>
          <cell r="J429">
            <v>0.17</v>
          </cell>
          <cell r="K429">
            <v>0.30000000000000004</v>
          </cell>
          <cell r="L429">
            <v>2</v>
          </cell>
          <cell r="M429">
            <v>0</v>
          </cell>
          <cell r="N429">
            <v>9.1033671239145674E-312</v>
          </cell>
          <cell r="O429" t="str">
            <v xml:space="preserve">XS </v>
          </cell>
          <cell r="P429">
            <v>2</v>
          </cell>
          <cell r="Q429">
            <v>0</v>
          </cell>
          <cell r="R429">
            <v>9.0821471660049147E-312</v>
          </cell>
        </row>
        <row r="430">
          <cell r="B430" t="str">
            <v xml:space="preserve">XS </v>
          </cell>
          <cell r="C430">
            <v>1.5</v>
          </cell>
          <cell r="D430">
            <v>5.08</v>
          </cell>
          <cell r="E430">
            <v>1</v>
          </cell>
          <cell r="F430">
            <v>0</v>
          </cell>
          <cell r="G430">
            <v>0</v>
          </cell>
          <cell r="H430">
            <v>0</v>
          </cell>
          <cell r="I430">
            <v>0.15</v>
          </cell>
          <cell r="J430">
            <v>0.15</v>
          </cell>
          <cell r="K430">
            <v>0.3</v>
          </cell>
          <cell r="L430">
            <v>0</v>
          </cell>
          <cell r="M430">
            <v>0</v>
          </cell>
          <cell r="N430">
            <v>0</v>
          </cell>
          <cell r="O430">
            <v>0</v>
          </cell>
          <cell r="P430">
            <v>2</v>
          </cell>
        </row>
        <row r="431">
          <cell r="B431" t="str">
            <v xml:space="preserve">XS </v>
          </cell>
          <cell r="C431">
            <v>1.5</v>
          </cell>
          <cell r="D431">
            <v>5.08</v>
          </cell>
          <cell r="E431">
            <v>1</v>
          </cell>
          <cell r="F431">
            <v>0</v>
          </cell>
          <cell r="G431">
            <v>0</v>
          </cell>
          <cell r="H431">
            <v>0</v>
          </cell>
          <cell r="I431">
            <v>0.15</v>
          </cell>
          <cell r="J431">
            <v>0.15</v>
          </cell>
          <cell r="K431">
            <v>0.3</v>
          </cell>
          <cell r="L431">
            <v>0</v>
          </cell>
          <cell r="M431">
            <v>0</v>
          </cell>
          <cell r="N431">
            <v>0</v>
          </cell>
          <cell r="O431">
            <v>0</v>
          </cell>
          <cell r="P431">
            <v>2</v>
          </cell>
        </row>
        <row r="432">
          <cell r="B432" t="str">
            <v xml:space="preserve">XS </v>
          </cell>
          <cell r="C432">
            <v>1.5</v>
          </cell>
          <cell r="D432">
            <v>5.08</v>
          </cell>
          <cell r="E432">
            <v>1</v>
          </cell>
          <cell r="F432">
            <v>0</v>
          </cell>
          <cell r="G432">
            <v>0</v>
          </cell>
          <cell r="H432">
            <v>0</v>
          </cell>
          <cell r="I432">
            <v>0.15</v>
          </cell>
          <cell r="J432">
            <v>0.15</v>
          </cell>
          <cell r="K432">
            <v>0.3</v>
          </cell>
          <cell r="L432">
            <v>0</v>
          </cell>
          <cell r="M432">
            <v>0</v>
          </cell>
          <cell r="N432">
            <v>0</v>
          </cell>
          <cell r="O432">
            <v>0</v>
          </cell>
          <cell r="P432">
            <v>2</v>
          </cell>
        </row>
        <row r="433">
          <cell r="B433" t="str">
            <v xml:space="preserve">XS </v>
          </cell>
          <cell r="C433">
            <v>2</v>
          </cell>
          <cell r="D433">
            <v>5.54</v>
          </cell>
          <cell r="E433">
            <v>1</v>
          </cell>
          <cell r="F433">
            <v>0</v>
          </cell>
          <cell r="G433">
            <v>0</v>
          </cell>
          <cell r="H433">
            <v>0</v>
          </cell>
          <cell r="I433">
            <v>0.2</v>
          </cell>
          <cell r="J433">
            <v>0.25</v>
          </cell>
          <cell r="K433">
            <v>0.45</v>
          </cell>
          <cell r="L433">
            <v>0</v>
          </cell>
          <cell r="M433">
            <v>0</v>
          </cell>
          <cell r="N433">
            <v>0</v>
          </cell>
          <cell r="O433">
            <v>0</v>
          </cell>
          <cell r="P433">
            <v>2</v>
          </cell>
        </row>
        <row r="434">
          <cell r="B434" t="str">
            <v xml:space="preserve">XS </v>
          </cell>
          <cell r="C434">
            <v>2</v>
          </cell>
          <cell r="D434">
            <v>5.54</v>
          </cell>
          <cell r="E434">
            <v>1</v>
          </cell>
          <cell r="F434">
            <v>0</v>
          </cell>
          <cell r="G434">
            <v>0</v>
          </cell>
          <cell r="H434">
            <v>0</v>
          </cell>
          <cell r="I434">
            <v>0.2</v>
          </cell>
          <cell r="J434">
            <v>0.25</v>
          </cell>
          <cell r="K434">
            <v>0.45</v>
          </cell>
          <cell r="L434">
            <v>0</v>
          </cell>
          <cell r="M434">
            <v>0</v>
          </cell>
          <cell r="N434">
            <v>0</v>
          </cell>
          <cell r="O434">
            <v>0</v>
          </cell>
          <cell r="P434">
            <v>2</v>
          </cell>
        </row>
        <row r="435">
          <cell r="B435" t="str">
            <v xml:space="preserve">XS </v>
          </cell>
          <cell r="C435">
            <v>2</v>
          </cell>
          <cell r="D435">
            <v>5.54</v>
          </cell>
          <cell r="E435">
            <v>1</v>
          </cell>
          <cell r="F435">
            <v>0</v>
          </cell>
          <cell r="G435">
            <v>0</v>
          </cell>
          <cell r="H435">
            <v>0</v>
          </cell>
          <cell r="I435">
            <v>0.2</v>
          </cell>
          <cell r="J435">
            <v>0.25</v>
          </cell>
          <cell r="K435">
            <v>0.45</v>
          </cell>
          <cell r="L435">
            <v>0</v>
          </cell>
          <cell r="M435">
            <v>0</v>
          </cell>
          <cell r="N435">
            <v>0</v>
          </cell>
          <cell r="O435">
            <v>0</v>
          </cell>
          <cell r="P435">
            <v>2</v>
          </cell>
        </row>
        <row r="436">
          <cell r="B436" t="str">
            <v xml:space="preserve">XS </v>
          </cell>
          <cell r="C436">
            <v>2.5</v>
          </cell>
          <cell r="D436">
            <v>7.01</v>
          </cell>
          <cell r="E436">
            <v>1</v>
          </cell>
          <cell r="F436">
            <v>0</v>
          </cell>
          <cell r="G436">
            <v>0</v>
          </cell>
          <cell r="H436">
            <v>0</v>
          </cell>
          <cell r="I436">
            <v>0.25</v>
          </cell>
          <cell r="J436">
            <v>0.5</v>
          </cell>
          <cell r="K436">
            <v>0.75</v>
          </cell>
          <cell r="L436">
            <v>0</v>
          </cell>
          <cell r="M436">
            <v>0</v>
          </cell>
          <cell r="N436">
            <v>0</v>
          </cell>
          <cell r="O436">
            <v>0</v>
          </cell>
          <cell r="P436">
            <v>2</v>
          </cell>
        </row>
        <row r="437">
          <cell r="B437" t="str">
            <v xml:space="preserve">XS </v>
          </cell>
          <cell r="C437">
            <v>3</v>
          </cell>
          <cell r="D437">
            <v>7.62</v>
          </cell>
          <cell r="E437">
            <v>1</v>
          </cell>
          <cell r="F437">
            <v>0</v>
          </cell>
          <cell r="G437">
            <v>0</v>
          </cell>
          <cell r="H437">
            <v>0</v>
          </cell>
          <cell r="I437">
            <v>0.3</v>
          </cell>
          <cell r="J437">
            <v>0.6</v>
          </cell>
          <cell r="K437">
            <v>0.89999999999999991</v>
          </cell>
          <cell r="L437">
            <v>0</v>
          </cell>
          <cell r="M437">
            <v>0</v>
          </cell>
          <cell r="N437">
            <v>0</v>
          </cell>
          <cell r="O437">
            <v>0</v>
          </cell>
          <cell r="P437">
            <v>2</v>
          </cell>
        </row>
        <row r="438">
          <cell r="B438" t="str">
            <v xml:space="preserve">XS </v>
          </cell>
          <cell r="C438">
            <v>3.5</v>
          </cell>
          <cell r="D438">
            <v>8.08</v>
          </cell>
          <cell r="E438">
            <v>1</v>
          </cell>
          <cell r="F438">
            <v>0</v>
          </cell>
          <cell r="G438">
            <v>0</v>
          </cell>
          <cell r="H438">
            <v>0</v>
          </cell>
          <cell r="I438">
            <v>0.35</v>
          </cell>
          <cell r="J438">
            <v>0.85</v>
          </cell>
          <cell r="K438">
            <v>1.2</v>
          </cell>
          <cell r="L438">
            <v>0</v>
          </cell>
          <cell r="M438">
            <v>0</v>
          </cell>
          <cell r="N438">
            <v>0</v>
          </cell>
          <cell r="O438">
            <v>0</v>
          </cell>
          <cell r="P438">
            <v>3</v>
          </cell>
        </row>
        <row r="439">
          <cell r="B439" t="str">
            <v xml:space="preserve">XS </v>
          </cell>
          <cell r="C439">
            <v>4</v>
          </cell>
          <cell r="D439">
            <v>8.56</v>
          </cell>
          <cell r="E439">
            <v>1</v>
          </cell>
          <cell r="F439">
            <v>0</v>
          </cell>
          <cell r="G439">
            <v>0</v>
          </cell>
          <cell r="H439">
            <v>0</v>
          </cell>
          <cell r="I439">
            <v>0.41</v>
          </cell>
          <cell r="J439">
            <v>0.93</v>
          </cell>
          <cell r="K439">
            <v>1.34</v>
          </cell>
          <cell r="L439">
            <v>0</v>
          </cell>
          <cell r="M439">
            <v>0</v>
          </cell>
          <cell r="N439">
            <v>0</v>
          </cell>
          <cell r="O439">
            <v>0</v>
          </cell>
          <cell r="P439">
            <v>3</v>
          </cell>
        </row>
        <row r="440">
          <cell r="B440" t="str">
            <v xml:space="preserve">XS </v>
          </cell>
          <cell r="C440">
            <v>5</v>
          </cell>
          <cell r="D440">
            <v>9.5299999999999994</v>
          </cell>
          <cell r="E440">
            <v>1</v>
          </cell>
          <cell r="F440">
            <v>0</v>
          </cell>
          <cell r="G440">
            <v>0</v>
          </cell>
          <cell r="H440">
            <v>0</v>
          </cell>
          <cell r="I440">
            <v>0.51</v>
          </cell>
          <cell r="J440">
            <v>1.59</v>
          </cell>
          <cell r="K440">
            <v>2.1</v>
          </cell>
          <cell r="L440">
            <v>4</v>
          </cell>
          <cell r="M440">
            <v>0</v>
          </cell>
          <cell r="N440">
            <v>9.3367866609207473E-312</v>
          </cell>
          <cell r="O440" t="str">
            <v xml:space="preserve">XS </v>
          </cell>
          <cell r="P440">
            <v>4</v>
          </cell>
          <cell r="Q440">
            <v>0</v>
          </cell>
          <cell r="R440">
            <v>9.3155667030110946E-312</v>
          </cell>
        </row>
        <row r="441">
          <cell r="B441" t="str">
            <v xml:space="preserve">XS </v>
          </cell>
          <cell r="C441">
            <v>6</v>
          </cell>
          <cell r="D441">
            <v>10.97</v>
          </cell>
          <cell r="E441">
            <v>1.25</v>
          </cell>
          <cell r="F441">
            <v>0</v>
          </cell>
          <cell r="G441">
            <v>0</v>
          </cell>
          <cell r="H441">
            <v>0</v>
          </cell>
          <cell r="I441">
            <v>0.61</v>
          </cell>
          <cell r="J441">
            <v>2.69</v>
          </cell>
          <cell r="K441">
            <v>3.3</v>
          </cell>
          <cell r="L441">
            <v>0</v>
          </cell>
          <cell r="M441">
            <v>0</v>
          </cell>
          <cell r="N441">
            <v>0</v>
          </cell>
          <cell r="O441">
            <v>0</v>
          </cell>
          <cell r="P441">
            <v>4</v>
          </cell>
        </row>
        <row r="442">
          <cell r="B442" t="str">
            <v xml:space="preserve">XS </v>
          </cell>
          <cell r="C442">
            <v>8</v>
          </cell>
          <cell r="D442">
            <v>12.7</v>
          </cell>
          <cell r="E442">
            <v>1.25</v>
          </cell>
          <cell r="F442">
            <v>0</v>
          </cell>
          <cell r="G442">
            <v>0</v>
          </cell>
          <cell r="H442">
            <v>0</v>
          </cell>
          <cell r="I442">
            <v>0.81</v>
          </cell>
          <cell r="J442">
            <v>4.58</v>
          </cell>
          <cell r="K442">
            <v>5.3900000000000006</v>
          </cell>
          <cell r="L442">
            <v>0</v>
          </cell>
          <cell r="M442">
            <v>0</v>
          </cell>
          <cell r="N442">
            <v>0</v>
          </cell>
          <cell r="O442">
            <v>0</v>
          </cell>
          <cell r="P442">
            <v>4</v>
          </cell>
        </row>
        <row r="443">
          <cell r="B443" t="str">
            <v xml:space="preserve">XS </v>
          </cell>
          <cell r="C443">
            <v>10</v>
          </cell>
          <cell r="D443">
            <v>12.7</v>
          </cell>
          <cell r="E443">
            <v>1.25</v>
          </cell>
          <cell r="F443">
            <v>0</v>
          </cell>
          <cell r="G443">
            <v>0</v>
          </cell>
          <cell r="H443">
            <v>0</v>
          </cell>
          <cell r="I443">
            <v>1.01</v>
          </cell>
          <cell r="J443">
            <v>5.74</v>
          </cell>
          <cell r="K443">
            <v>6.75</v>
          </cell>
          <cell r="L443">
            <v>0</v>
          </cell>
          <cell r="M443">
            <v>0</v>
          </cell>
          <cell r="N443">
            <v>0</v>
          </cell>
          <cell r="O443">
            <v>0</v>
          </cell>
          <cell r="P443">
            <v>4</v>
          </cell>
        </row>
        <row r="444">
          <cell r="B444" t="str">
            <v xml:space="preserve">XS </v>
          </cell>
          <cell r="C444">
            <v>12</v>
          </cell>
          <cell r="D444">
            <v>12.7</v>
          </cell>
          <cell r="E444">
            <v>1.25</v>
          </cell>
          <cell r="F444">
            <v>0</v>
          </cell>
          <cell r="G444">
            <v>0</v>
          </cell>
          <cell r="H444">
            <v>0</v>
          </cell>
          <cell r="I444">
            <v>1.22</v>
          </cell>
          <cell r="J444">
            <v>6.73</v>
          </cell>
          <cell r="K444">
            <v>7.95</v>
          </cell>
          <cell r="L444">
            <v>0</v>
          </cell>
          <cell r="M444">
            <v>0</v>
          </cell>
          <cell r="N444">
            <v>0</v>
          </cell>
          <cell r="O444">
            <v>0</v>
          </cell>
          <cell r="P444">
            <v>6</v>
          </cell>
        </row>
        <row r="445">
          <cell r="B445" t="str">
            <v xml:space="preserve">XS </v>
          </cell>
          <cell r="C445">
            <v>14</v>
          </cell>
          <cell r="D445">
            <v>12.7</v>
          </cell>
          <cell r="E445">
            <v>1.25</v>
          </cell>
          <cell r="F445">
            <v>0</v>
          </cell>
          <cell r="G445">
            <v>0</v>
          </cell>
          <cell r="H445">
            <v>0</v>
          </cell>
          <cell r="I445">
            <v>1.42</v>
          </cell>
          <cell r="J445">
            <v>7.28</v>
          </cell>
          <cell r="K445">
            <v>8.6999999999999993</v>
          </cell>
          <cell r="L445">
            <v>0</v>
          </cell>
          <cell r="M445">
            <v>0</v>
          </cell>
          <cell r="N445">
            <v>0</v>
          </cell>
          <cell r="O445">
            <v>0</v>
          </cell>
          <cell r="P445">
            <v>6</v>
          </cell>
        </row>
        <row r="446">
          <cell r="B446" t="str">
            <v xml:space="preserve">XS </v>
          </cell>
          <cell r="C446">
            <v>16</v>
          </cell>
          <cell r="D446">
            <v>12.7</v>
          </cell>
          <cell r="E446">
            <v>1.25</v>
          </cell>
          <cell r="F446">
            <v>0</v>
          </cell>
          <cell r="G446">
            <v>0</v>
          </cell>
          <cell r="H446">
            <v>0</v>
          </cell>
          <cell r="I446">
            <v>1.62</v>
          </cell>
          <cell r="J446">
            <v>8.42</v>
          </cell>
          <cell r="K446">
            <v>10.039999999999999</v>
          </cell>
          <cell r="L446">
            <v>0</v>
          </cell>
          <cell r="M446">
            <v>0</v>
          </cell>
          <cell r="N446">
            <v>0</v>
          </cell>
          <cell r="O446">
            <v>0</v>
          </cell>
          <cell r="P446">
            <v>6</v>
          </cell>
        </row>
        <row r="447">
          <cell r="B447" t="str">
            <v xml:space="preserve">XS </v>
          </cell>
          <cell r="C447">
            <v>18</v>
          </cell>
          <cell r="D447">
            <v>12.7</v>
          </cell>
          <cell r="E447">
            <v>1.25</v>
          </cell>
          <cell r="F447">
            <v>0</v>
          </cell>
          <cell r="G447">
            <v>0</v>
          </cell>
          <cell r="H447">
            <v>0</v>
          </cell>
          <cell r="I447">
            <v>1.82</v>
          </cell>
          <cell r="J447">
            <v>9.42</v>
          </cell>
          <cell r="K447">
            <v>11.24</v>
          </cell>
          <cell r="L447">
            <v>0</v>
          </cell>
          <cell r="M447">
            <v>0</v>
          </cell>
          <cell r="N447">
            <v>0</v>
          </cell>
          <cell r="O447">
            <v>0</v>
          </cell>
          <cell r="P447">
            <v>6</v>
          </cell>
        </row>
        <row r="448">
          <cell r="B448" t="str">
            <v xml:space="preserve">XS </v>
          </cell>
          <cell r="C448">
            <v>20</v>
          </cell>
          <cell r="D448">
            <v>12.7</v>
          </cell>
          <cell r="E448">
            <v>1.25</v>
          </cell>
          <cell r="F448">
            <v>0</v>
          </cell>
          <cell r="G448">
            <v>0</v>
          </cell>
          <cell r="H448">
            <v>0</v>
          </cell>
          <cell r="I448">
            <v>2.0299999999999998</v>
          </cell>
          <cell r="J448">
            <v>10.42</v>
          </cell>
          <cell r="K448">
            <v>12.45</v>
          </cell>
          <cell r="L448">
            <v>0</v>
          </cell>
          <cell r="M448">
            <v>0</v>
          </cell>
          <cell r="N448">
            <v>0</v>
          </cell>
          <cell r="O448">
            <v>0</v>
          </cell>
          <cell r="P448">
            <v>7</v>
          </cell>
        </row>
        <row r="449">
          <cell r="B449" t="str">
            <v xml:space="preserve">XS </v>
          </cell>
          <cell r="C449">
            <v>22</v>
          </cell>
          <cell r="D449">
            <v>12.7</v>
          </cell>
          <cell r="E449">
            <v>1.25</v>
          </cell>
          <cell r="F449">
            <v>0</v>
          </cell>
          <cell r="G449">
            <v>0</v>
          </cell>
          <cell r="H449">
            <v>0</v>
          </cell>
          <cell r="I449">
            <v>2.23</v>
          </cell>
          <cell r="J449">
            <v>11.72</v>
          </cell>
          <cell r="K449">
            <v>13.950000000000001</v>
          </cell>
          <cell r="L449">
            <v>0</v>
          </cell>
          <cell r="M449">
            <v>0</v>
          </cell>
          <cell r="N449">
            <v>0</v>
          </cell>
          <cell r="O449">
            <v>0</v>
          </cell>
          <cell r="P449">
            <v>8</v>
          </cell>
        </row>
        <row r="450">
          <cell r="B450" t="str">
            <v xml:space="preserve">XS </v>
          </cell>
          <cell r="C450">
            <v>24</v>
          </cell>
          <cell r="D450">
            <v>12.7</v>
          </cell>
          <cell r="E450">
            <v>1.25</v>
          </cell>
          <cell r="F450">
            <v>0</v>
          </cell>
          <cell r="G450">
            <v>0</v>
          </cell>
          <cell r="H450">
            <v>0</v>
          </cell>
          <cell r="I450">
            <v>2.4300000000000002</v>
          </cell>
          <cell r="J450">
            <v>12.57</v>
          </cell>
          <cell r="K450">
            <v>15</v>
          </cell>
          <cell r="L450">
            <v>0</v>
          </cell>
          <cell r="M450">
            <v>0</v>
          </cell>
          <cell r="N450">
            <v>0</v>
          </cell>
          <cell r="O450">
            <v>0</v>
          </cell>
          <cell r="P450">
            <v>8</v>
          </cell>
        </row>
        <row r="451">
          <cell r="B451" t="str">
            <v xml:space="preserve">XS </v>
          </cell>
          <cell r="C451">
            <v>26</v>
          </cell>
          <cell r="D451">
            <v>12.7</v>
          </cell>
          <cell r="E451">
            <v>1.25</v>
          </cell>
          <cell r="F451">
            <v>0</v>
          </cell>
          <cell r="G451">
            <v>0</v>
          </cell>
          <cell r="H451">
            <v>0</v>
          </cell>
          <cell r="I451">
            <v>2.64</v>
          </cell>
          <cell r="J451">
            <v>13.86</v>
          </cell>
          <cell r="K451">
            <v>16.5</v>
          </cell>
          <cell r="L451">
            <v>9</v>
          </cell>
          <cell r="M451">
            <v>0</v>
          </cell>
          <cell r="N451">
            <v>9.5702061979269273E-312</v>
          </cell>
          <cell r="O451" t="str">
            <v xml:space="preserve">XS </v>
          </cell>
          <cell r="P451">
            <v>9</v>
          </cell>
          <cell r="Q451">
            <v>0</v>
          </cell>
          <cell r="R451">
            <v>9.5489862400172746E-312</v>
          </cell>
        </row>
        <row r="452">
          <cell r="B452" t="str">
            <v xml:space="preserve">XS </v>
          </cell>
          <cell r="C452">
            <v>28</v>
          </cell>
          <cell r="D452">
            <v>12.7</v>
          </cell>
          <cell r="E452">
            <v>1.25</v>
          </cell>
          <cell r="F452">
            <v>0</v>
          </cell>
          <cell r="G452">
            <v>0</v>
          </cell>
          <cell r="H452">
            <v>0</v>
          </cell>
          <cell r="I452">
            <v>2.84</v>
          </cell>
          <cell r="J452">
            <v>15.16</v>
          </cell>
          <cell r="K452">
            <v>18</v>
          </cell>
          <cell r="L452">
            <v>0</v>
          </cell>
          <cell r="M452">
            <v>0</v>
          </cell>
          <cell r="N452">
            <v>0</v>
          </cell>
          <cell r="O452">
            <v>0</v>
          </cell>
          <cell r="P452">
            <v>9</v>
          </cell>
        </row>
        <row r="453">
          <cell r="B453" t="str">
            <v xml:space="preserve">XS </v>
          </cell>
          <cell r="C453">
            <v>30</v>
          </cell>
          <cell r="D453">
            <v>12.7</v>
          </cell>
          <cell r="E453">
            <v>1.25</v>
          </cell>
          <cell r="F453">
            <v>0</v>
          </cell>
          <cell r="G453">
            <v>0</v>
          </cell>
          <cell r="H453">
            <v>0</v>
          </cell>
          <cell r="I453">
            <v>3.04</v>
          </cell>
          <cell r="J453">
            <v>16.45</v>
          </cell>
          <cell r="K453">
            <v>19.489999999999998</v>
          </cell>
          <cell r="L453">
            <v>0</v>
          </cell>
          <cell r="M453">
            <v>0</v>
          </cell>
          <cell r="N453">
            <v>0</v>
          </cell>
          <cell r="O453">
            <v>0</v>
          </cell>
          <cell r="P453">
            <v>10</v>
          </cell>
        </row>
        <row r="454">
          <cell r="B454" t="str">
            <v xml:space="preserve">XS </v>
          </cell>
          <cell r="C454">
            <v>32</v>
          </cell>
          <cell r="D454">
            <v>12.7</v>
          </cell>
          <cell r="E454">
            <v>1.25</v>
          </cell>
          <cell r="F454">
            <v>0</v>
          </cell>
          <cell r="G454">
            <v>0</v>
          </cell>
          <cell r="H454">
            <v>0</v>
          </cell>
          <cell r="I454">
            <v>3.24</v>
          </cell>
          <cell r="J454">
            <v>17.75</v>
          </cell>
          <cell r="K454">
            <v>20.990000000000002</v>
          </cell>
          <cell r="L454">
            <v>0</v>
          </cell>
          <cell r="M454">
            <v>0</v>
          </cell>
          <cell r="N454">
            <v>0</v>
          </cell>
          <cell r="O454">
            <v>0</v>
          </cell>
          <cell r="P454">
            <v>11</v>
          </cell>
        </row>
        <row r="455">
          <cell r="B455" t="str">
            <v xml:space="preserve">XS </v>
          </cell>
          <cell r="C455">
            <v>34</v>
          </cell>
          <cell r="D455">
            <v>12.7</v>
          </cell>
          <cell r="E455">
            <v>1.25</v>
          </cell>
          <cell r="F455">
            <v>0</v>
          </cell>
          <cell r="G455">
            <v>0</v>
          </cell>
          <cell r="H455">
            <v>0</v>
          </cell>
          <cell r="I455">
            <v>3.45</v>
          </cell>
          <cell r="J455">
            <v>18.54</v>
          </cell>
          <cell r="K455">
            <v>21.99</v>
          </cell>
          <cell r="L455">
            <v>0</v>
          </cell>
          <cell r="M455">
            <v>0</v>
          </cell>
          <cell r="N455">
            <v>0</v>
          </cell>
          <cell r="O455">
            <v>0</v>
          </cell>
          <cell r="P455">
            <v>12</v>
          </cell>
        </row>
        <row r="456">
          <cell r="B456" t="str">
            <v xml:space="preserve">XS </v>
          </cell>
          <cell r="C456">
            <v>36</v>
          </cell>
          <cell r="D456">
            <v>12.7</v>
          </cell>
          <cell r="E456">
            <v>1.25</v>
          </cell>
          <cell r="F456">
            <v>0</v>
          </cell>
          <cell r="G456">
            <v>0</v>
          </cell>
          <cell r="H456">
            <v>0</v>
          </cell>
          <cell r="I456">
            <v>3.65</v>
          </cell>
          <cell r="J456">
            <v>18.84</v>
          </cell>
          <cell r="K456">
            <v>22.49</v>
          </cell>
          <cell r="L456">
            <v>0</v>
          </cell>
          <cell r="M456">
            <v>0</v>
          </cell>
          <cell r="N456">
            <v>0</v>
          </cell>
          <cell r="O456">
            <v>0</v>
          </cell>
          <cell r="P456">
            <v>12</v>
          </cell>
        </row>
        <row r="457">
          <cell r="B457" t="str">
            <v xml:space="preserve">XS </v>
          </cell>
          <cell r="C457">
            <v>38</v>
          </cell>
          <cell r="D457">
            <v>12.7</v>
          </cell>
          <cell r="E457">
            <v>1.25</v>
          </cell>
          <cell r="F457">
            <v>0</v>
          </cell>
          <cell r="G457">
            <v>0</v>
          </cell>
          <cell r="H457">
            <v>0</v>
          </cell>
          <cell r="I457">
            <v>3.85</v>
          </cell>
          <cell r="J457">
            <v>19.89</v>
          </cell>
          <cell r="K457">
            <v>23.740000000000002</v>
          </cell>
          <cell r="L457">
            <v>0</v>
          </cell>
          <cell r="M457">
            <v>0</v>
          </cell>
          <cell r="N457">
            <v>0</v>
          </cell>
          <cell r="O457">
            <v>0</v>
          </cell>
          <cell r="P457">
            <v>13</v>
          </cell>
        </row>
        <row r="458">
          <cell r="B458" t="str">
            <v xml:space="preserve">XS </v>
          </cell>
          <cell r="C458">
            <v>40</v>
          </cell>
          <cell r="D458">
            <v>12.7</v>
          </cell>
          <cell r="E458">
            <v>1.25</v>
          </cell>
          <cell r="F458">
            <v>0</v>
          </cell>
          <cell r="G458">
            <v>0</v>
          </cell>
          <cell r="H458">
            <v>0</v>
          </cell>
          <cell r="I458">
            <v>4.0599999999999996</v>
          </cell>
          <cell r="J458">
            <v>21.66</v>
          </cell>
          <cell r="K458">
            <v>25.72</v>
          </cell>
          <cell r="L458">
            <v>0</v>
          </cell>
          <cell r="M458">
            <v>0</v>
          </cell>
          <cell r="N458">
            <v>0</v>
          </cell>
          <cell r="O458">
            <v>0</v>
          </cell>
          <cell r="P458">
            <v>14</v>
          </cell>
        </row>
        <row r="459">
          <cell r="B459" t="str">
            <v xml:space="preserve">XS </v>
          </cell>
          <cell r="C459">
            <v>42</v>
          </cell>
          <cell r="D459">
            <v>12.7</v>
          </cell>
          <cell r="E459">
            <v>1.25</v>
          </cell>
          <cell r="F459">
            <v>0</v>
          </cell>
          <cell r="G459">
            <v>0</v>
          </cell>
          <cell r="H459">
            <v>0</v>
          </cell>
          <cell r="I459">
            <v>4.26</v>
          </cell>
          <cell r="J459">
            <v>22.74</v>
          </cell>
          <cell r="K459">
            <v>27</v>
          </cell>
          <cell r="L459">
            <v>0</v>
          </cell>
          <cell r="M459">
            <v>0</v>
          </cell>
          <cell r="N459">
            <v>0</v>
          </cell>
          <cell r="O459">
            <v>0</v>
          </cell>
          <cell r="P459">
            <v>14</v>
          </cell>
        </row>
        <row r="460">
          <cell r="B460" t="str">
            <v xml:space="preserve">XS </v>
          </cell>
          <cell r="C460">
            <v>44</v>
          </cell>
          <cell r="D460">
            <v>12.7</v>
          </cell>
          <cell r="E460">
            <v>1.25</v>
          </cell>
          <cell r="F460">
            <v>0</v>
          </cell>
          <cell r="G460">
            <v>0</v>
          </cell>
          <cell r="H460">
            <v>0</v>
          </cell>
          <cell r="I460">
            <v>4.47</v>
          </cell>
          <cell r="J460">
            <v>27.16</v>
          </cell>
          <cell r="K460">
            <v>31.63</v>
          </cell>
          <cell r="L460">
            <v>0</v>
          </cell>
          <cell r="M460">
            <v>0</v>
          </cell>
          <cell r="N460">
            <v>0</v>
          </cell>
          <cell r="O460">
            <v>0</v>
          </cell>
          <cell r="P460">
            <v>15</v>
          </cell>
        </row>
        <row r="461">
          <cell r="B461" t="str">
            <v xml:space="preserve">XS </v>
          </cell>
          <cell r="C461">
            <v>46</v>
          </cell>
          <cell r="D461">
            <v>12.7</v>
          </cell>
          <cell r="E461">
            <v>1.25</v>
          </cell>
          <cell r="F461">
            <v>0</v>
          </cell>
          <cell r="G461">
            <v>0</v>
          </cell>
          <cell r="H461">
            <v>0</v>
          </cell>
          <cell r="I461">
            <v>4.67</v>
          </cell>
          <cell r="J461">
            <v>28.4</v>
          </cell>
          <cell r="K461">
            <v>33.07</v>
          </cell>
          <cell r="L461">
            <v>0</v>
          </cell>
          <cell r="M461">
            <v>0</v>
          </cell>
          <cell r="N461">
            <v>0</v>
          </cell>
          <cell r="O461">
            <v>0</v>
          </cell>
          <cell r="P461">
            <v>16</v>
          </cell>
        </row>
        <row r="462">
          <cell r="B462" t="str">
            <v xml:space="preserve">XS </v>
          </cell>
          <cell r="C462">
            <v>48</v>
          </cell>
          <cell r="D462">
            <v>12.7</v>
          </cell>
          <cell r="E462">
            <v>1.25</v>
          </cell>
          <cell r="F462">
            <v>0</v>
          </cell>
          <cell r="G462">
            <v>0</v>
          </cell>
          <cell r="H462">
            <v>0</v>
          </cell>
          <cell r="I462">
            <v>4.87</v>
          </cell>
          <cell r="J462">
            <v>29.63</v>
          </cell>
          <cell r="K462">
            <v>34.5</v>
          </cell>
          <cell r="L462">
            <v>0</v>
          </cell>
          <cell r="M462">
            <v>0</v>
          </cell>
          <cell r="N462">
            <v>0</v>
          </cell>
          <cell r="O462">
            <v>0</v>
          </cell>
          <cell r="P462">
            <v>16</v>
          </cell>
        </row>
        <row r="463">
          <cell r="B463" t="str">
            <v>XXS</v>
          </cell>
          <cell r="C463">
            <v>0.5</v>
          </cell>
          <cell r="D463">
            <v>7.47</v>
          </cell>
          <cell r="E463">
            <v>1</v>
          </cell>
          <cell r="F463">
            <v>0</v>
          </cell>
          <cell r="G463">
            <v>0</v>
          </cell>
          <cell r="H463">
            <v>0</v>
          </cell>
          <cell r="I463">
            <v>7.0000000000000007E-2</v>
          </cell>
          <cell r="J463">
            <v>0.23</v>
          </cell>
          <cell r="K463">
            <v>0.30000000000000004</v>
          </cell>
          <cell r="L463">
            <v>0</v>
          </cell>
          <cell r="M463">
            <v>0</v>
          </cell>
          <cell r="N463">
            <v>0</v>
          </cell>
          <cell r="O463">
            <v>0</v>
          </cell>
          <cell r="P463">
            <v>2</v>
          </cell>
        </row>
        <row r="464">
          <cell r="B464" t="str">
            <v>XXS</v>
          </cell>
          <cell r="C464">
            <v>0.5</v>
          </cell>
          <cell r="D464">
            <v>7.47</v>
          </cell>
          <cell r="E464">
            <v>1</v>
          </cell>
          <cell r="F464">
            <v>0</v>
          </cell>
          <cell r="G464">
            <v>0</v>
          </cell>
          <cell r="H464">
            <v>0</v>
          </cell>
          <cell r="I464">
            <v>7.0000000000000007E-2</v>
          </cell>
          <cell r="J464">
            <v>0.23</v>
          </cell>
          <cell r="K464">
            <v>0.30000000000000004</v>
          </cell>
          <cell r="L464">
            <v>0</v>
          </cell>
          <cell r="M464">
            <v>0</v>
          </cell>
          <cell r="N464">
            <v>0</v>
          </cell>
          <cell r="O464">
            <v>0</v>
          </cell>
          <cell r="P464">
            <v>2</v>
          </cell>
        </row>
        <row r="465">
          <cell r="B465" t="str">
            <v>XXS</v>
          </cell>
          <cell r="C465">
            <v>0.5</v>
          </cell>
          <cell r="D465">
            <v>7.47</v>
          </cell>
          <cell r="E465">
            <v>1</v>
          </cell>
          <cell r="F465">
            <v>0</v>
          </cell>
          <cell r="G465">
            <v>0</v>
          </cell>
          <cell r="H465">
            <v>0</v>
          </cell>
          <cell r="I465">
            <v>7.0000000000000007E-2</v>
          </cell>
          <cell r="J465">
            <v>0.23</v>
          </cell>
          <cell r="K465">
            <v>0.30000000000000004</v>
          </cell>
          <cell r="L465">
            <v>0</v>
          </cell>
          <cell r="M465">
            <v>0</v>
          </cell>
          <cell r="N465">
            <v>0</v>
          </cell>
          <cell r="O465">
            <v>0</v>
          </cell>
          <cell r="P465">
            <v>2</v>
          </cell>
          <cell r="Q465">
            <v>0</v>
          </cell>
          <cell r="R465">
            <v>0</v>
          </cell>
        </row>
        <row r="466">
          <cell r="B466" t="str">
            <v>XXS</v>
          </cell>
          <cell r="C466">
            <v>0.75</v>
          </cell>
          <cell r="D466">
            <v>7.82</v>
          </cell>
          <cell r="E466">
            <v>1</v>
          </cell>
          <cell r="F466">
            <v>0</v>
          </cell>
          <cell r="G466">
            <v>0</v>
          </cell>
          <cell r="H466">
            <v>0</v>
          </cell>
          <cell r="I466">
            <v>0.08</v>
          </cell>
          <cell r="J466">
            <v>0.22</v>
          </cell>
          <cell r="K466">
            <v>0.3</v>
          </cell>
          <cell r="L466">
            <v>0</v>
          </cell>
          <cell r="M466">
            <v>0</v>
          </cell>
          <cell r="N466">
            <v>0</v>
          </cell>
          <cell r="O466">
            <v>0</v>
          </cell>
          <cell r="P466">
            <v>2</v>
          </cell>
        </row>
        <row r="467">
          <cell r="B467" t="str">
            <v>XXS</v>
          </cell>
          <cell r="C467">
            <v>0.75</v>
          </cell>
          <cell r="D467">
            <v>7.82</v>
          </cell>
          <cell r="E467">
            <v>1</v>
          </cell>
          <cell r="F467">
            <v>0</v>
          </cell>
          <cell r="G467">
            <v>0</v>
          </cell>
          <cell r="H467">
            <v>0</v>
          </cell>
          <cell r="I467">
            <v>0.08</v>
          </cell>
          <cell r="J467">
            <v>0.22</v>
          </cell>
          <cell r="K467">
            <v>0.3</v>
          </cell>
          <cell r="L467">
            <v>0</v>
          </cell>
          <cell r="M467">
            <v>0</v>
          </cell>
          <cell r="N467">
            <v>0</v>
          </cell>
          <cell r="O467">
            <v>0</v>
          </cell>
          <cell r="P467">
            <v>2</v>
          </cell>
        </row>
        <row r="468">
          <cell r="B468" t="str">
            <v>XXS</v>
          </cell>
          <cell r="C468">
            <v>0.75</v>
          </cell>
          <cell r="D468">
            <v>7.82</v>
          </cell>
          <cell r="E468">
            <v>1</v>
          </cell>
          <cell r="F468">
            <v>0</v>
          </cell>
          <cell r="G468">
            <v>0</v>
          </cell>
          <cell r="H468">
            <v>0</v>
          </cell>
          <cell r="I468">
            <v>0.08</v>
          </cell>
          <cell r="J468">
            <v>0.22</v>
          </cell>
          <cell r="K468">
            <v>0.3</v>
          </cell>
          <cell r="L468">
            <v>0</v>
          </cell>
          <cell r="M468">
            <v>0</v>
          </cell>
          <cell r="N468">
            <v>0</v>
          </cell>
          <cell r="O468">
            <v>0</v>
          </cell>
          <cell r="P468">
            <v>2</v>
          </cell>
        </row>
        <row r="469">
          <cell r="B469" t="str">
            <v>XXS</v>
          </cell>
          <cell r="C469">
            <v>1</v>
          </cell>
          <cell r="D469">
            <v>9.09</v>
          </cell>
          <cell r="E469">
            <v>1</v>
          </cell>
          <cell r="F469">
            <v>0</v>
          </cell>
          <cell r="G469">
            <v>0</v>
          </cell>
          <cell r="H469">
            <v>0</v>
          </cell>
          <cell r="I469">
            <v>0.1</v>
          </cell>
          <cell r="J469">
            <v>0.5</v>
          </cell>
          <cell r="K469">
            <v>0.6</v>
          </cell>
          <cell r="L469">
            <v>0</v>
          </cell>
          <cell r="M469">
            <v>0</v>
          </cell>
          <cell r="N469">
            <v>0</v>
          </cell>
          <cell r="O469">
            <v>0</v>
          </cell>
          <cell r="P469">
            <v>2</v>
          </cell>
        </row>
        <row r="470">
          <cell r="B470" t="str">
            <v>XXS</v>
          </cell>
          <cell r="C470">
            <v>1</v>
          </cell>
          <cell r="D470">
            <v>9.09</v>
          </cell>
          <cell r="E470">
            <v>1</v>
          </cell>
          <cell r="F470">
            <v>0</v>
          </cell>
          <cell r="G470">
            <v>0</v>
          </cell>
          <cell r="H470">
            <v>0</v>
          </cell>
          <cell r="I470">
            <v>0.1</v>
          </cell>
          <cell r="J470">
            <v>0.5</v>
          </cell>
          <cell r="K470">
            <v>0.6</v>
          </cell>
          <cell r="L470">
            <v>0</v>
          </cell>
          <cell r="M470">
            <v>0</v>
          </cell>
          <cell r="N470">
            <v>0</v>
          </cell>
          <cell r="O470">
            <v>0</v>
          </cell>
          <cell r="P470">
            <v>2</v>
          </cell>
        </row>
        <row r="471">
          <cell r="B471" t="str">
            <v>XXS</v>
          </cell>
          <cell r="C471">
            <v>1</v>
          </cell>
          <cell r="D471">
            <v>9.09</v>
          </cell>
          <cell r="E471">
            <v>1</v>
          </cell>
          <cell r="F471">
            <v>0</v>
          </cell>
          <cell r="G471">
            <v>0</v>
          </cell>
          <cell r="H471">
            <v>0</v>
          </cell>
          <cell r="I471">
            <v>0.1</v>
          </cell>
          <cell r="J471">
            <v>0.5</v>
          </cell>
          <cell r="K471">
            <v>0.6</v>
          </cell>
          <cell r="L471">
            <v>0</v>
          </cell>
          <cell r="M471">
            <v>0</v>
          </cell>
          <cell r="N471">
            <v>0</v>
          </cell>
          <cell r="O471">
            <v>0</v>
          </cell>
          <cell r="P471">
            <v>2</v>
          </cell>
        </row>
        <row r="472">
          <cell r="B472" t="str">
            <v>XXS</v>
          </cell>
          <cell r="C472">
            <v>1.25</v>
          </cell>
          <cell r="D472">
            <v>9.6999999999999993</v>
          </cell>
          <cell r="E472">
            <v>1</v>
          </cell>
          <cell r="F472">
            <v>0</v>
          </cell>
          <cell r="G472">
            <v>0</v>
          </cell>
          <cell r="H472">
            <v>0</v>
          </cell>
          <cell r="I472">
            <v>0.13</v>
          </cell>
          <cell r="J472">
            <v>0.67</v>
          </cell>
          <cell r="K472">
            <v>0.8</v>
          </cell>
          <cell r="L472">
            <v>0</v>
          </cell>
          <cell r="M472">
            <v>0</v>
          </cell>
          <cell r="N472">
            <v>0</v>
          </cell>
          <cell r="O472">
            <v>0</v>
          </cell>
          <cell r="P472">
            <v>2</v>
          </cell>
        </row>
        <row r="473">
          <cell r="B473" t="str">
            <v>XXS</v>
          </cell>
          <cell r="C473">
            <v>1.25</v>
          </cell>
          <cell r="D473">
            <v>9.6999999999999993</v>
          </cell>
          <cell r="E473">
            <v>1</v>
          </cell>
          <cell r="F473">
            <v>0</v>
          </cell>
          <cell r="G473">
            <v>0</v>
          </cell>
          <cell r="H473">
            <v>0</v>
          </cell>
          <cell r="I473">
            <v>0.13</v>
          </cell>
          <cell r="J473">
            <v>0.67</v>
          </cell>
          <cell r="K473">
            <v>0.8</v>
          </cell>
          <cell r="L473">
            <v>0</v>
          </cell>
          <cell r="M473">
            <v>0</v>
          </cell>
          <cell r="N473">
            <v>0</v>
          </cell>
          <cell r="O473">
            <v>0</v>
          </cell>
          <cell r="P473">
            <v>2</v>
          </cell>
        </row>
        <row r="474">
          <cell r="B474" t="str">
            <v>XXS</v>
          </cell>
          <cell r="C474">
            <v>1.25</v>
          </cell>
          <cell r="D474">
            <v>9.6999999999999993</v>
          </cell>
          <cell r="E474">
            <v>1</v>
          </cell>
          <cell r="F474">
            <v>0</v>
          </cell>
          <cell r="G474">
            <v>0</v>
          </cell>
          <cell r="H474">
            <v>0</v>
          </cell>
          <cell r="I474">
            <v>0.13</v>
          </cell>
          <cell r="J474">
            <v>0.67</v>
          </cell>
          <cell r="K474">
            <v>0.8</v>
          </cell>
          <cell r="L474">
            <v>0</v>
          </cell>
          <cell r="M474">
            <v>0</v>
          </cell>
          <cell r="N474">
            <v>0</v>
          </cell>
          <cell r="O474">
            <v>0</v>
          </cell>
          <cell r="P474">
            <v>2</v>
          </cell>
        </row>
        <row r="475">
          <cell r="B475" t="str">
            <v>XXS</v>
          </cell>
          <cell r="C475">
            <v>1.5</v>
          </cell>
          <cell r="D475">
            <v>10.15</v>
          </cell>
          <cell r="E475">
            <v>1.25</v>
          </cell>
          <cell r="F475">
            <v>0</v>
          </cell>
          <cell r="G475">
            <v>0</v>
          </cell>
          <cell r="H475">
            <v>0</v>
          </cell>
          <cell r="I475">
            <v>0.15</v>
          </cell>
          <cell r="J475">
            <v>0.75</v>
          </cell>
          <cell r="K475">
            <v>0.9</v>
          </cell>
          <cell r="L475">
            <v>0</v>
          </cell>
          <cell r="M475">
            <v>0</v>
          </cell>
          <cell r="N475">
            <v>0</v>
          </cell>
          <cell r="O475">
            <v>0</v>
          </cell>
          <cell r="P475">
            <v>2</v>
          </cell>
        </row>
        <row r="476">
          <cell r="B476" t="str">
            <v>XXS</v>
          </cell>
          <cell r="C476">
            <v>1.5</v>
          </cell>
          <cell r="D476">
            <v>10.15</v>
          </cell>
          <cell r="E476">
            <v>1.25</v>
          </cell>
          <cell r="F476">
            <v>0</v>
          </cell>
          <cell r="G476">
            <v>0</v>
          </cell>
          <cell r="H476">
            <v>0</v>
          </cell>
          <cell r="I476">
            <v>0.15</v>
          </cell>
          <cell r="J476">
            <v>0.75</v>
          </cell>
          <cell r="K476">
            <v>0.9</v>
          </cell>
          <cell r="L476">
            <v>0</v>
          </cell>
          <cell r="M476">
            <v>0</v>
          </cell>
          <cell r="N476">
            <v>0</v>
          </cell>
          <cell r="O476">
            <v>0</v>
          </cell>
          <cell r="P476">
            <v>2</v>
          </cell>
        </row>
        <row r="477">
          <cell r="B477" t="str">
            <v>XXS</v>
          </cell>
          <cell r="C477">
            <v>1.5</v>
          </cell>
          <cell r="D477">
            <v>10.15</v>
          </cell>
          <cell r="E477">
            <v>1.25</v>
          </cell>
          <cell r="F477">
            <v>0</v>
          </cell>
          <cell r="G477">
            <v>0</v>
          </cell>
          <cell r="H477">
            <v>0</v>
          </cell>
          <cell r="I477">
            <v>0.15</v>
          </cell>
          <cell r="J477">
            <v>0.75</v>
          </cell>
          <cell r="K477">
            <v>0.9</v>
          </cell>
          <cell r="L477">
            <v>0</v>
          </cell>
          <cell r="M477">
            <v>0</v>
          </cell>
          <cell r="N477">
            <v>0</v>
          </cell>
          <cell r="O477">
            <v>0</v>
          </cell>
          <cell r="P477">
            <v>2</v>
          </cell>
        </row>
        <row r="478">
          <cell r="B478" t="str">
            <v>XXS</v>
          </cell>
          <cell r="C478">
            <v>2</v>
          </cell>
          <cell r="D478">
            <v>11.07</v>
          </cell>
          <cell r="E478">
            <v>1.25</v>
          </cell>
          <cell r="F478">
            <v>0</v>
          </cell>
          <cell r="G478">
            <v>0</v>
          </cell>
          <cell r="H478">
            <v>0</v>
          </cell>
          <cell r="I478">
            <v>0.2</v>
          </cell>
          <cell r="J478">
            <v>1</v>
          </cell>
          <cell r="K478">
            <v>1.2</v>
          </cell>
          <cell r="L478">
            <v>0</v>
          </cell>
          <cell r="M478">
            <v>0</v>
          </cell>
          <cell r="N478">
            <v>0</v>
          </cell>
          <cell r="O478">
            <v>0</v>
          </cell>
          <cell r="P478">
            <v>4</v>
          </cell>
        </row>
        <row r="479">
          <cell r="B479" t="str">
            <v>XXS</v>
          </cell>
          <cell r="C479">
            <v>2</v>
          </cell>
          <cell r="D479">
            <v>11.07</v>
          </cell>
          <cell r="E479">
            <v>1.25</v>
          </cell>
          <cell r="F479">
            <v>0</v>
          </cell>
          <cell r="G479">
            <v>0</v>
          </cell>
          <cell r="H479">
            <v>0</v>
          </cell>
          <cell r="I479">
            <v>0.2</v>
          </cell>
          <cell r="J479">
            <v>1</v>
          </cell>
          <cell r="K479">
            <v>1.2</v>
          </cell>
          <cell r="L479">
            <v>0</v>
          </cell>
          <cell r="M479">
            <v>0</v>
          </cell>
          <cell r="N479">
            <v>0</v>
          </cell>
          <cell r="O479">
            <v>0</v>
          </cell>
          <cell r="P479">
            <v>4</v>
          </cell>
        </row>
        <row r="480">
          <cell r="B480" t="str">
            <v>XXS</v>
          </cell>
          <cell r="C480">
            <v>2</v>
          </cell>
          <cell r="D480">
            <v>11.07</v>
          </cell>
          <cell r="E480">
            <v>1.25</v>
          </cell>
          <cell r="F480">
            <v>0</v>
          </cell>
          <cell r="G480">
            <v>0</v>
          </cell>
          <cell r="H480">
            <v>0</v>
          </cell>
          <cell r="I480">
            <v>0.2</v>
          </cell>
          <cell r="J480">
            <v>1</v>
          </cell>
          <cell r="K480">
            <v>1.2</v>
          </cell>
          <cell r="L480">
            <v>0</v>
          </cell>
          <cell r="M480">
            <v>0</v>
          </cell>
          <cell r="N480">
            <v>0</v>
          </cell>
          <cell r="O480">
            <v>0</v>
          </cell>
          <cell r="P480">
            <v>4</v>
          </cell>
        </row>
        <row r="481">
          <cell r="B481" t="str">
            <v>XXS</v>
          </cell>
          <cell r="C481">
            <v>2.5</v>
          </cell>
          <cell r="D481">
            <v>14.02</v>
          </cell>
          <cell r="E481">
            <v>1.25</v>
          </cell>
          <cell r="F481">
            <v>0</v>
          </cell>
          <cell r="G481">
            <v>0</v>
          </cell>
          <cell r="H481">
            <v>0</v>
          </cell>
          <cell r="I481">
            <v>0.25</v>
          </cell>
          <cell r="J481">
            <v>1.7</v>
          </cell>
          <cell r="K481">
            <v>1.95</v>
          </cell>
          <cell r="L481">
            <v>0</v>
          </cell>
          <cell r="M481">
            <v>0</v>
          </cell>
          <cell r="N481">
            <v>0</v>
          </cell>
          <cell r="O481">
            <v>0</v>
          </cell>
          <cell r="P481">
            <v>4</v>
          </cell>
        </row>
        <row r="482">
          <cell r="B482" t="str">
            <v>XXS</v>
          </cell>
          <cell r="C482">
            <v>3</v>
          </cell>
          <cell r="D482">
            <v>15.24</v>
          </cell>
          <cell r="E482">
            <v>1.5</v>
          </cell>
          <cell r="F482">
            <v>0</v>
          </cell>
          <cell r="G482">
            <v>0</v>
          </cell>
          <cell r="H482">
            <v>0</v>
          </cell>
          <cell r="I482">
            <v>0.3</v>
          </cell>
          <cell r="J482">
            <v>2.39</v>
          </cell>
          <cell r="K482">
            <v>2.69</v>
          </cell>
          <cell r="L482">
            <v>0</v>
          </cell>
          <cell r="M482">
            <v>0</v>
          </cell>
          <cell r="N482">
            <v>0</v>
          </cell>
          <cell r="O482">
            <v>0</v>
          </cell>
          <cell r="P482">
            <v>4</v>
          </cell>
        </row>
        <row r="483">
          <cell r="B483" t="str">
            <v>XXS</v>
          </cell>
          <cell r="C483">
            <v>4</v>
          </cell>
          <cell r="D483">
            <v>17.12</v>
          </cell>
          <cell r="E483">
            <v>1.5</v>
          </cell>
          <cell r="F483">
            <v>0</v>
          </cell>
          <cell r="G483">
            <v>0</v>
          </cell>
          <cell r="H483">
            <v>0</v>
          </cell>
          <cell r="I483">
            <v>0.41</v>
          </cell>
          <cell r="J483">
            <v>4.09</v>
          </cell>
          <cell r="K483">
            <v>4.5</v>
          </cell>
          <cell r="L483">
            <v>0</v>
          </cell>
          <cell r="M483">
            <v>0</v>
          </cell>
          <cell r="N483">
            <v>0</v>
          </cell>
          <cell r="O483">
            <v>0</v>
          </cell>
          <cell r="P483">
            <v>4</v>
          </cell>
        </row>
        <row r="484">
          <cell r="B484" t="str">
            <v>XXS</v>
          </cell>
          <cell r="C484">
            <v>5</v>
          </cell>
          <cell r="D484">
            <v>19.05</v>
          </cell>
          <cell r="E484">
            <v>2</v>
          </cell>
          <cell r="F484">
            <v>0</v>
          </cell>
          <cell r="G484">
            <v>0</v>
          </cell>
          <cell r="H484">
            <v>0</v>
          </cell>
          <cell r="I484">
            <v>0.51</v>
          </cell>
          <cell r="J484">
            <v>4.43</v>
          </cell>
          <cell r="K484">
            <v>4.9399999999999995</v>
          </cell>
          <cell r="L484">
            <v>0</v>
          </cell>
          <cell r="M484">
            <v>0</v>
          </cell>
          <cell r="N484">
            <v>0</v>
          </cell>
          <cell r="O484">
            <v>0</v>
          </cell>
          <cell r="P484">
            <v>4</v>
          </cell>
        </row>
        <row r="485">
          <cell r="B485" t="str">
            <v>XXS</v>
          </cell>
          <cell r="C485">
            <v>6</v>
          </cell>
          <cell r="D485">
            <v>21.95</v>
          </cell>
          <cell r="E485">
            <v>2</v>
          </cell>
          <cell r="F485">
            <v>0</v>
          </cell>
          <cell r="G485">
            <v>0</v>
          </cell>
          <cell r="H485">
            <v>0</v>
          </cell>
          <cell r="I485">
            <v>0.61</v>
          </cell>
          <cell r="J485">
            <v>8.09</v>
          </cell>
          <cell r="K485">
            <v>8.6999999999999993</v>
          </cell>
          <cell r="L485">
            <v>0</v>
          </cell>
          <cell r="M485">
            <v>0</v>
          </cell>
          <cell r="N485">
            <v>0</v>
          </cell>
          <cell r="O485">
            <v>0</v>
          </cell>
          <cell r="P485">
            <v>4</v>
          </cell>
        </row>
        <row r="486">
          <cell r="B486" t="str">
            <v>XXS</v>
          </cell>
          <cell r="C486">
            <v>8</v>
          </cell>
          <cell r="D486">
            <v>22.23</v>
          </cell>
          <cell r="E486">
            <v>2</v>
          </cell>
          <cell r="F486">
            <v>0</v>
          </cell>
          <cell r="G486">
            <v>0</v>
          </cell>
          <cell r="H486">
            <v>0</v>
          </cell>
          <cell r="I486">
            <v>0.81</v>
          </cell>
          <cell r="J486">
            <v>11.49</v>
          </cell>
          <cell r="K486">
            <v>12.3</v>
          </cell>
          <cell r="L486">
            <v>0</v>
          </cell>
          <cell r="M486">
            <v>0</v>
          </cell>
          <cell r="N486">
            <v>0</v>
          </cell>
          <cell r="O486">
            <v>0</v>
          </cell>
          <cell r="P486">
            <v>4</v>
          </cell>
        </row>
        <row r="487">
          <cell r="B487" t="str">
            <v>XXS</v>
          </cell>
          <cell r="C487">
            <v>10</v>
          </cell>
          <cell r="D487">
            <v>25.4</v>
          </cell>
          <cell r="E487" t="str">
            <v>N</v>
          </cell>
          <cell r="F487">
            <v>0</v>
          </cell>
          <cell r="G487">
            <v>0</v>
          </cell>
          <cell r="H487">
            <v>0</v>
          </cell>
          <cell r="I487">
            <v>1.01</v>
          </cell>
          <cell r="J487">
            <v>18.489999999999998</v>
          </cell>
          <cell r="K487">
            <v>19.5</v>
          </cell>
          <cell r="L487">
            <v>0</v>
          </cell>
          <cell r="M487">
            <v>0</v>
          </cell>
          <cell r="N487">
            <v>0</v>
          </cell>
          <cell r="O487">
            <v>0</v>
          </cell>
          <cell r="P487">
            <v>4</v>
          </cell>
        </row>
        <row r="488">
          <cell r="B488" t="str">
            <v>XXS</v>
          </cell>
          <cell r="C488">
            <v>12</v>
          </cell>
          <cell r="D488">
            <v>25.4</v>
          </cell>
          <cell r="E488" t="str">
            <v>N</v>
          </cell>
          <cell r="F488">
            <v>0</v>
          </cell>
          <cell r="G488">
            <v>0</v>
          </cell>
          <cell r="H488">
            <v>0</v>
          </cell>
          <cell r="I488">
            <v>1.22</v>
          </cell>
          <cell r="J488">
            <v>21.27</v>
          </cell>
          <cell r="K488">
            <v>22.49</v>
          </cell>
          <cell r="L488">
            <v>0</v>
          </cell>
          <cell r="M488">
            <v>0</v>
          </cell>
          <cell r="N488">
            <v>0</v>
          </cell>
          <cell r="O488">
            <v>0</v>
          </cell>
          <cell r="P488">
            <v>6</v>
          </cell>
        </row>
        <row r="489">
          <cell r="B489">
            <v>8.73</v>
          </cell>
          <cell r="C489">
            <v>64</v>
          </cell>
          <cell r="D489">
            <v>8.73</v>
          </cell>
          <cell r="E489">
            <v>1</v>
          </cell>
          <cell r="F489">
            <v>0</v>
          </cell>
          <cell r="G489">
            <v>0</v>
          </cell>
          <cell r="H489">
            <v>0</v>
          </cell>
          <cell r="I489">
            <v>6.49</v>
          </cell>
          <cell r="J489">
            <v>20.29</v>
          </cell>
          <cell r="K489">
            <v>26.78</v>
          </cell>
          <cell r="L489">
            <v>0</v>
          </cell>
          <cell r="M489">
            <v>0</v>
          </cell>
          <cell r="N489">
            <v>0</v>
          </cell>
          <cell r="O489">
            <v>0</v>
          </cell>
          <cell r="P489">
            <v>21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refreshError="1"/>
      <sheetData sheetId="306" refreshError="1"/>
      <sheetData sheetId="307"/>
      <sheetData sheetId="308"/>
      <sheetData sheetId="309"/>
      <sheetData sheetId="310"/>
      <sheetData sheetId="311"/>
      <sheetData sheetId="312" refreshError="1"/>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refreshError="1"/>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refreshError="1"/>
      <sheetData sheetId="436" refreshError="1"/>
      <sheetData sheetId="437" refreshError="1"/>
      <sheetData sheetId="438"/>
      <sheetData sheetId="439"/>
      <sheetData sheetId="440" refreshError="1"/>
      <sheetData sheetId="441"/>
      <sheetData sheetId="442"/>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sheetData sheetId="507"/>
      <sheetData sheetId="508" refreshError="1"/>
      <sheetData sheetId="509" refreshError="1"/>
      <sheetData sheetId="510" refreshError="1"/>
      <sheetData sheetId="511"/>
      <sheetData sheetId="512"/>
      <sheetData sheetId="513"/>
      <sheetData sheetId="514"/>
      <sheetData sheetId="515"/>
      <sheetData sheetId="516" refreshError="1"/>
      <sheetData sheetId="517"/>
      <sheetData sheetId="518"/>
      <sheetData sheetId="519" refreshError="1"/>
      <sheetData sheetId="520"/>
      <sheetData sheetId="521"/>
      <sheetData sheetId="522" refreshError="1"/>
      <sheetData sheetId="523"/>
      <sheetData sheetId="524"/>
      <sheetData sheetId="525"/>
      <sheetData sheetId="526"/>
      <sheetData sheetId="527" refreshError="1"/>
      <sheetData sheetId="528"/>
      <sheetData sheetId="529"/>
      <sheetData sheetId="530" refreshError="1"/>
      <sheetData sheetId="531" refreshError="1"/>
      <sheetData sheetId="532"/>
      <sheetData sheetId="533"/>
      <sheetData sheetId="534"/>
      <sheetData sheetId="535"/>
      <sheetData sheetId="536"/>
      <sheetData sheetId="537"/>
      <sheetData sheetId="538"/>
      <sheetData sheetId="539"/>
      <sheetData sheetId="540"/>
      <sheetData sheetId="541"/>
      <sheetData sheetId="542"/>
      <sheetData sheetId="543"/>
      <sheetData sheetId="544" refreshError="1"/>
      <sheetData sheetId="545"/>
      <sheetData sheetId="546"/>
      <sheetData sheetId="547"/>
      <sheetData sheetId="548"/>
      <sheetData sheetId="549"/>
      <sheetData sheetId="550"/>
      <sheetData sheetId="551" refreshError="1"/>
      <sheetData sheetId="552" refreshError="1"/>
      <sheetData sheetId="553" refreshError="1"/>
      <sheetData sheetId="554"/>
      <sheetData sheetId="555"/>
      <sheetData sheetId="556" refreshError="1"/>
      <sheetData sheetId="557" refreshError="1"/>
      <sheetData sheetId="558" refreshError="1"/>
      <sheetData sheetId="559" refreshError="1"/>
      <sheetData sheetId="560"/>
      <sheetData sheetId="561"/>
      <sheetData sheetId="562"/>
      <sheetData sheetId="563"/>
      <sheetData sheetId="564"/>
      <sheetData sheetId="565"/>
      <sheetData sheetId="566"/>
      <sheetData sheetId="567" refreshError="1"/>
      <sheetData sheetId="568"/>
      <sheetData sheetId="569"/>
      <sheetData sheetId="570"/>
      <sheetData sheetId="571"/>
      <sheetData sheetId="572" refreshError="1"/>
      <sheetData sheetId="573"/>
      <sheetData sheetId="574"/>
      <sheetData sheetId="575"/>
      <sheetData sheetId="576"/>
      <sheetData sheetId="577"/>
      <sheetData sheetId="578"/>
      <sheetData sheetId="579"/>
      <sheetData sheetId="580"/>
      <sheetData sheetId="581"/>
      <sheetData sheetId="582" refreshError="1"/>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sheetData sheetId="634"/>
      <sheetData sheetId="635"/>
      <sheetData sheetId="636"/>
      <sheetData sheetId="637"/>
      <sheetData sheetId="638"/>
      <sheetData sheetId="639"/>
      <sheetData sheetId="640"/>
      <sheetData sheetId="641"/>
      <sheetData sheetId="642" refreshError="1"/>
      <sheetData sheetId="643" refreshError="1"/>
      <sheetData sheetId="644" refreshError="1"/>
      <sheetData sheetId="645" refreshError="1"/>
      <sheetData sheetId="646" refreshError="1"/>
      <sheetData sheetId="647"/>
      <sheetData sheetId="648"/>
      <sheetData sheetId="649"/>
      <sheetData sheetId="650" refreshError="1"/>
      <sheetData sheetId="651"/>
      <sheetData sheetId="652"/>
      <sheetData sheetId="653" refreshError="1"/>
      <sheetData sheetId="654" refreshError="1"/>
      <sheetData sheetId="655" refreshError="1"/>
      <sheetData sheetId="656" refreshError="1"/>
      <sheetData sheetId="657" refreshError="1"/>
      <sheetData sheetId="658" refreshError="1"/>
      <sheetData sheetId="659" refreshError="1"/>
      <sheetData sheetId="660"/>
      <sheetData sheetId="661" refreshError="1"/>
      <sheetData sheetId="662"/>
      <sheetData sheetId="663"/>
      <sheetData sheetId="664"/>
      <sheetData sheetId="665"/>
      <sheetData sheetId="666" refreshError="1"/>
      <sheetData sheetId="667" refreshError="1"/>
      <sheetData sheetId="668" refreshError="1"/>
      <sheetData sheetId="669" refreshError="1"/>
      <sheetData sheetId="670" refreshError="1"/>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sheetData sheetId="729" refreshError="1"/>
      <sheetData sheetId="730" refreshError="1"/>
      <sheetData sheetId="731" refreshError="1"/>
      <sheetData sheetId="732" refreshError="1"/>
      <sheetData sheetId="733" refreshError="1"/>
      <sheetData sheetId="73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i khoan"/>
      <sheetName val="So KT"/>
      <sheetName val="Module2"/>
      <sheetName val="Module1"/>
      <sheetName val="Module3"/>
      <sheetName val="Congty"/>
      <sheetName val="VPPN"/>
      <sheetName val="XN74"/>
      <sheetName val="XN54"/>
      <sheetName val="XN33"/>
      <sheetName val="NK96"/>
      <sheetName val="XL4Test5"/>
      <sheetName val="tong hop"/>
      <sheetName val="phan tich DG"/>
      <sheetName val="gia vat lieu"/>
      <sheetName val="gia xe may"/>
      <sheetName val="gia nhan cong"/>
      <sheetName val="28-9"/>
      <sheetName val="27-9"/>
      <sheetName val="26-9"/>
      <sheetName val="25-9"/>
      <sheetName val="24-9"/>
      <sheetName val="23-9"/>
      <sheetName val="22-9"/>
      <sheetName val="21-9"/>
      <sheetName val="20-9"/>
      <sheetName val="19-9"/>
      <sheetName val="18-9"/>
      <sheetName val="17-9"/>
      <sheetName val="16-9"/>
      <sheetName val="15-9"/>
      <sheetName val="14-9"/>
      <sheetName val="13-9"/>
      <sheetName val="12-9"/>
      <sheetName val="11-9"/>
      <sheetName val="10-9"/>
      <sheetName val="9-9"/>
      <sheetName val="8-9"/>
      <sheetName val="7-9"/>
      <sheetName val="6-9"/>
      <sheetName val="5-9"/>
      <sheetName val="4-9"/>
      <sheetName val="3-9"/>
      <sheetName val="2-9"/>
      <sheetName val="1-9"/>
      <sheetName val="30-8"/>
      <sheetName val="29-8"/>
      <sheetName val="28-8"/>
      <sheetName val="27-8"/>
      <sheetName val="26-8"/>
      <sheetName val="25-8"/>
      <sheetName val="24-8"/>
      <sheetName val="23-8"/>
      <sheetName val="22-8"/>
      <sheetName val="21-8"/>
      <sheetName val="20-8"/>
      <sheetName val="19-8"/>
      <sheetName val="18-8"/>
      <sheetName val="17-8"/>
      <sheetName val="16-8"/>
      <sheetName val="15-8"/>
      <sheetName val="14-8"/>
      <sheetName val="13-8"/>
      <sheetName val="12-8"/>
      <sheetName val="11-8"/>
      <sheetName val="10-8"/>
      <sheetName val="9-8"/>
      <sheetName val="8-8"/>
      <sheetName val="7-8"/>
      <sheetName val="6-8"/>
      <sheetName val="5-8"/>
      <sheetName val="4-8"/>
      <sheetName val="03-8"/>
      <sheetName val="02-8"/>
      <sheetName val="01-8"/>
      <sheetName val="31-7"/>
      <sheetName val="30-7"/>
      <sheetName val="29-7"/>
      <sheetName val="28-7"/>
      <sheetName val="mau"/>
      <sheetName val="00000000"/>
      <sheetName val="10000000"/>
      <sheetName val="Sheet2"/>
      <sheetName val="Sheet1"/>
      <sheetName val="400-415.37"/>
      <sheetName val="KL NR2"/>
      <sheetName val="NR2 565 PQ DQ"/>
      <sheetName val="565 DD"/>
      <sheetName val="M2-415.37"/>
      <sheetName val="Cong"/>
      <sheetName val="507 PQ"/>
      <sheetName val="507 DD"/>
      <sheetName val=" Subbase"/>
      <sheetName val="NR2"/>
      <sheetName val="TN"/>
      <sheetName val="ND"/>
      <sheetName val="VL"/>
      <sheetName val="Do Thi Tho M.M (1)"/>
      <sheetName val="Nguyen Van Ly M.M (2)"/>
      <sheetName val="Dinh Van Hai M.M (3)"/>
      <sheetName val="Tran Van Thai  M.M (4) "/>
      <sheetName val="Tran Thi lan  M.M (5) "/>
      <sheetName val="Pham Thi Thin  M.M (6)"/>
      <sheetName val="Pham Thi Thuong  M.M (7)"/>
      <sheetName val="le Thi Thuc  M.M (8)"/>
      <sheetName val="Ngo Van Nhan M.M (9)"/>
      <sheetName val="Le Tat Ve M.M (10)"/>
      <sheetName val="Le Tat Ve M.M (11)"/>
      <sheetName val="Le Thi Nhan M.M (12)"/>
      <sheetName val="Le Thi Nhan 12(2)"/>
      <sheetName val="Doan Van Chin 13(1)"/>
      <sheetName val="Doan Van Chin 13(2)"/>
      <sheetName val="Dinh Van Ranh 14(1)"/>
      <sheetName val="Nguyen Duy Lien 15(2)"/>
      <sheetName val="Le Huu Hanh 16(1)"/>
      <sheetName val="Le Huu Hanh 16(2)"/>
      <sheetName val="Le Tat Ve 17(2)"/>
      <sheetName val="Phung Thi Hien 18(1)"/>
      <sheetName val="Phung Thi Hien 18(2)"/>
      <sheetName val="Ngo Xuan Dap 19(2)"/>
      <sheetName val="Le Huu Hung 20(2)"/>
      <sheetName val="Le Tri An 21(2)"/>
      <sheetName val="Hoang Van Chuong 22(2)"/>
      <sheetName val="Le Thi Ly 23(2)"/>
      <sheetName val="Vu Dinh Tre 24(2)"/>
      <sheetName val="Le Huu Hoa 25(2)"/>
      <sheetName val="Le Tat Ve 26(2)"/>
      <sheetName val="Hoang Thi Binh 27(2)"/>
      <sheetName val="Hoang Thi Binh 28(2)"/>
      <sheetName val="Le Huu Thuy 29(2)"/>
      <sheetName val="Mau moi"/>
      <sheetName val="PV THIEU(2)"/>
      <sheetName val="NTMEN4(1)"/>
      <sheetName val="XL4Poppy"/>
      <sheetName val="MTL$-INTER"/>
      <sheetName val="THCP"/>
      <sheetName val="BQT"/>
      <sheetName val="RG"/>
      <sheetName val="Sheet3"/>
      <sheetName val="BCVT"/>
      <sheetName val="BKHD"/>
      <sheetName val="Phu cap"/>
      <sheetName val="phu cap nam"/>
      <sheetName val="Mau 1 PGD"/>
      <sheetName val="Mau 2PGD"/>
      <sheetName val="Mau 3 PGD"/>
      <sheetName val="mau so 01A"/>
      <sheetName val="mau so 2"/>
      <sheetName val="mau so 3"/>
      <sheetName val="PCCM"/>
      <sheetName val="KQHDKD"/>
      <sheetName val="KHOI_DONG"/>
      <sheetName val="Inctiettk"/>
      <sheetName val="cd taikhoan"/>
      <sheetName val="NK_CHUNG"/>
      <sheetName val="CD_PSINH"/>
      <sheetName val="CDKT"/>
      <sheetName val="MAKHACH"/>
      <sheetName val="TH_CNO"/>
      <sheetName val="GVL"/>
      <sheetName val="NEW-PANEL"/>
      <sheetName val="DOAM0654CAS"/>
      <sheetName val="hold5"/>
      <sheetName val="hold6"/>
      <sheetName val="tienluong"/>
      <sheetName val="C/ngty"/>
      <sheetName val=""/>
      <sheetName val="VC"/>
      <sheetName val="chitiet"/>
      <sheetName val="sat"/>
      <sheetName val="ptvt"/>
      <sheetName val="DI-ESTI"/>
      <sheetName val="Hoang Van Chuong _x0000_2(2)"/>
      <sheetName val="X_x0000_4Test5"/>
      <sheetName val="Phung Thi HIen 18(2 "/>
      <sheetName val="Le Tri An 2_x0011_(2)"/>
      <sheetName val="H/ang Van Chuong 22(2)"/>
      <sheetName val="Le_x0000_Huu Hoa 25(2)"/>
      <sheetName val="TT"/>
      <sheetName val="Le Huu Thuy 2_x0019_(2)"/>
      <sheetName val="DI_ESTI"/>
      <sheetName val="klnd"/>
      <sheetName val="DTmd"/>
      <sheetName val="thnl"/>
      <sheetName val="htxl"/>
      <sheetName val="bvl"/>
      <sheetName val="kpct"/>
      <sheetName val="THKP"/>
      <sheetName val="Le Tat Ve M.M (1ÿÿ"/>
      <sheetName val="Le ThÿÿNhan M.M (12)"/>
      <sheetName val="LIST"/>
      <sheetName val="Nguyen Duy Lien ႀ￸(2)"/>
      <sheetName val="ଶᐭ8"/>
      <sheetName val="Le?Huu Hoa 25(2)"/>
      <sheetName val="Nguyen Duy Lien ??(2)"/>
      <sheetName val="Le"/>
      <sheetName val="Le Thi Ly 23(2 "/>
      <sheetName val="SPL4"/>
      <sheetName val="DG chi tiet"/>
      <sheetName val="PTDG"/>
      <sheetName val="tra-vat-lieu"/>
      <sheetName val="Hoang Van Chuong ?2(2)"/>
      <sheetName val="X?4Test5"/>
      <sheetName val="Tra_bang"/>
      <sheetName val="BTH phi"/>
      <sheetName val="BLT phi"/>
      <sheetName val="phi,le phi"/>
      <sheetName val="Bien Lai TON"/>
      <sheetName val="BCQT "/>
      <sheetName val="Giay di duong"/>
      <sheetName val="BC QT cua tung ap"/>
      <sheetName val="GIAO CHI TIEU THU QUY 07"/>
      <sheetName val="BANG TONG HOP GIAY NOP TIEN"/>
      <sheetName val="Hoang Van Chuong "/>
      <sheetName val="X"/>
      <sheetName val="??8"/>
      <sheetName val="PR THIEU(2)"/>
      <sheetName val="T11,12-2001"/>
      <sheetName val="General"/>
      <sheetName val="Le Heu Hoa 25(2 "/>
      <sheetName val="Hoang Thi Binh 08(2)"/>
      <sheetName val="XJ74"/>
      <sheetName val="NR2Ƞ565 PQ DQ"/>
      <sheetName val="ma_pt"/>
      <sheetName val="Truot_nen"/>
      <sheetName val="DD 10KV"/>
      <sheetName val="CSDL"/>
      <sheetName val="BK"/>
      <sheetName val="PNK"/>
      <sheetName val="PXK"/>
      <sheetName val="PTL"/>
      <sheetName val="NXT"/>
      <sheetName val="STH131"/>
      <sheetName val="MAU PX"/>
      <sheetName val="331"/>
      <sheetName val="IBASE"/>
      <sheetName val="Girder"/>
      <sheetName val="Pham Thi Thuong  M.M (7i"/>
      <sheetName val="13)8"/>
      <sheetName val="Le Thi Nha_x0000__x0000_f_x0000__x0001__x0000__x0000_"/>
      <sheetName val="_x0002__x0000_"/>
      <sheetName val="VL10KV"/>
      <sheetName val="TBA 250"/>
      <sheetName val="VL 0_4KV"/>
      <sheetName val="VLCong to"/>
      <sheetName val="MïJule2"/>
      <sheetName val="C_ngty"/>
      <sheetName val="H_ang Van Chuong 22(2)"/>
      <sheetName val="THONG KE"/>
      <sheetName val="Tai_khoan"/>
      <sheetName val="So_KT"/>
      <sheetName val="tong_hop"/>
      <sheetName val="phan_tich_DG"/>
      <sheetName val="gia_vat_lieu"/>
      <sheetName val="gia_xe_may"/>
      <sheetName val="gia_nhan_cong"/>
      <sheetName val="cd_taikhoan"/>
      <sheetName val="Do_Thi_Tho_M_M_(1)"/>
      <sheetName val="Nguyen_Van_Ly_M_M_(2)"/>
      <sheetName val="Dinh_Van_Hai_M_M_(3)"/>
      <sheetName val="Tran_Van_Thai__M_M_(4)_"/>
      <sheetName val="Tran_Thi_lan__M_M_(5)_"/>
      <sheetName val="Pham_Thi_Thin__M_M_(6)"/>
      <sheetName val="Pham_Thi_Thuong__M_M_(7)"/>
      <sheetName val="le_Thi_Thuc__M_M_(8)"/>
      <sheetName val="Ngo_Van_Nhan_M_M_(9)"/>
      <sheetName val="Le_Tat_Ve_M_M_(10)"/>
      <sheetName val="Le_Tat_Ve_M_M_(11)"/>
      <sheetName val="Le_Thi_Nhan_M_M_(12)"/>
      <sheetName val="Le_Thi_Nhan_12(2)"/>
      <sheetName val="Doan_Van_Chin_13(1)"/>
      <sheetName val="Doan_Van_Chin_13(2)"/>
      <sheetName val="Dinh_Van_Ranh_14(1)"/>
      <sheetName val="Nguyen_Duy_Lien_15(2)"/>
      <sheetName val="Le_Huu_Hanh_16(1)"/>
      <sheetName val="Le_Huu_Hanh_16(2)"/>
      <sheetName val="Le_Tat_Ve_17(2)"/>
      <sheetName val="Phung_Thi_Hien_18(1)"/>
      <sheetName val="Phung_Thi_Hien_18(2)"/>
      <sheetName val="Ngo_Xuan_Dap_19(2)"/>
      <sheetName val="Le_Huu_Hung_20(2)"/>
      <sheetName val="Le_Tri_An_21(2)"/>
      <sheetName val="Hoang_Van_Chuong_22(2)"/>
      <sheetName val="Le_Thi_Ly_23(2)"/>
      <sheetName val="Vu_Dinh_Tre_24(2)"/>
      <sheetName val="Le_Huu_Hoa_25(2)"/>
      <sheetName val="Le_Tat_Ve_26(2)"/>
      <sheetName val="Hoang_Thi_Binh_27(2)"/>
      <sheetName val="Hoang_Thi_Binh_28(2)"/>
      <sheetName val="Le_Huu_Thuy_29(2)"/>
      <sheetName val="Mau_moi"/>
      <sheetName val="PV_THIEU(2)"/>
      <sheetName val="400-415_37"/>
      <sheetName val="KL_NR2"/>
      <sheetName val="NR2_565_PQ_DQ"/>
      <sheetName val="565_DD"/>
      <sheetName val="M2-415_37"/>
      <sheetName val="507_PQ"/>
      <sheetName val="507_DD"/>
      <sheetName val="_Subbase"/>
      <sheetName val="Phu_cap"/>
      <sheetName val="phu_cap_nam"/>
      <sheetName val="Mau_1_PGD"/>
      <sheetName val="Mau_2PGD"/>
      <sheetName val="Mau_3_PGD"/>
      <sheetName val="mau_so_01A"/>
      <sheetName val="mau_so_2"/>
      <sheetName val="mau_so_3"/>
      <sheetName val="LDC"/>
      <sheetName val="LDB"/>
      <sheetName val="LDA"/>
      <sheetName val="LD"/>
      <sheetName val="Sbq18"/>
      <sheetName val="_x0011_3-8"/>
      <sheetName val="Nguyen Duy Lien __(2)"/>
      <sheetName val="Le_Huu Hoa 25(2)"/>
      <sheetName val="__8"/>
      <sheetName val="Hoang Van Chuong _2(2)"/>
      <sheetName val="X_4Test5"/>
      <sheetName val="Le_x0000_Huu Hanh 16(1)"/>
      <sheetName val="Le Thi_x0000_Nhan M.M (12)"/>
      <sheetName val="KEM NGHIEN GIA CONG"/>
      <sheetName val="SOKT-Q3CT"/>
      <sheetName val="Sheet26"/>
      <sheetName val="Le Thi Nha"/>
      <sheetName val="Module#"/>
      <sheetName val="Book 1 Summary"/>
      <sheetName val="DMTK"/>
      <sheetName val="Parem"/>
      <sheetName val="FD"/>
      <sheetName val="GI"/>
      <sheetName val="EE (3)"/>
      <sheetName val="PAVEMENT"/>
      <sheetName val="TRAFFIC"/>
      <sheetName val="DANGBAN"/>
      <sheetName val="Le Thi Nha??f?_x0001_??"/>
      <sheetName val="_x0002_?"/>
      <sheetName val="nhap theo ngay vao"/>
      <sheetName val="tra_vat_lieu"/>
      <sheetName val="Chi Tiet"/>
      <sheetName val="_x0004_OAM0654CAS"/>
      <sheetName val="N61"/>
      <sheetName val="ESTI."/>
      <sheetName val="400-015.37"/>
      <sheetName val="NHATKYC"/>
      <sheetName val="ctTBA"/>
      <sheetName val="Dinh nghia"/>
      <sheetName val="SumSBU"/>
      <sheetName val="NR2?565 PQ DQ"/>
      <sheetName val="Pham ThiðThuong  M.M (7)"/>
      <sheetName val="Le Tat Ve M.M (19)"/>
      <sheetName val="Le Thi Nha?f?_x0001_?"/>
      <sheetName val="Pham Thi(Thuong  M.M (7)"/>
      <sheetName val="DTCT"/>
      <sheetName val="Tables"/>
      <sheetName val="ma-pt"/>
      <sheetName val="28-8_x0000__x0000__x0000__x0000__x0000__x0000__x0000__x0000__x0000__x0000__x0000__x0000_㢈ȣ_x0000__x0004__x0000__x0000__x0000__x0000__x0000__x0000_䴀ȣ_x0000__x0000__x0000_"/>
      <sheetName val="Look_up_table"/>
      <sheetName val="hgld5"/>
      <sheetName val="NHATKY"/>
      <sheetName val="Le?Huu Hanh 16(1)"/>
      <sheetName val="Le Thi?Nhan M.M (12)"/>
      <sheetName val="Pham T(i Thuong  M.M (7)"/>
      <sheetName val="so chi tiet"/>
      <sheetName val="ptdg "/>
      <sheetName val="ptke"/>
      <sheetName val="28-8????????????㢈ȣ?_x0004_??????䴀ȣ???"/>
      <sheetName val="Modulm3"/>
      <sheetName val="MTO REV.2(ARMOR)"/>
      <sheetName val="NR2_565 PQ DQ"/>
      <sheetName val="Le Thi Nha__f__x0001___"/>
      <sheetName val="_x0002__"/>
      <sheetName val="MTO REV.0"/>
      <sheetName val="Le Thi"/>
      <sheetName val="Le Hue Hanh 16(2)"/>
      <sheetName val="Le2_x0000__x0000_ Hoa 25(2)"/>
      <sheetName val="Loading"/>
      <sheetName val="Solieu"/>
      <sheetName val="Main"/>
      <sheetName val="Le2?? Hoa 25(2)"/>
      <sheetName val="Le Thi Nha_f__x0001__"/>
      <sheetName val="t-h HA THE"/>
      <sheetName val="#REF!"/>
      <sheetName val="Mau mo)"/>
      <sheetName val="Doan Van ࡃhin 13(1)"/>
      <sheetName val="Tai_khoan1"/>
      <sheetName val="So_KT1"/>
      <sheetName val="tong_hop1"/>
      <sheetName val="phan_tich_DG1"/>
      <sheetName val="gia_vat_lieu1"/>
      <sheetName val="gia_xe_may1"/>
      <sheetName val="gia_nhan_cong1"/>
      <sheetName val="Do_Thi_Tho_M_M_(1)1"/>
      <sheetName val="Nguyen_Van_Ly_M_M_(2)1"/>
      <sheetName val="Dinh_Van_Hai_M_M_(3)1"/>
      <sheetName val="Tran_Van_Thai__M_M_(4)_1"/>
      <sheetName val="Tran_Thi_lan__M_M_(5)_1"/>
      <sheetName val="Pham_Thi_Thin__M_M_(6)1"/>
      <sheetName val="Pham_Thi_Thuong__M_M_(7)1"/>
      <sheetName val="le_Thi_Thuc__M_M_(8)1"/>
      <sheetName val="Ngo_Van_Nhan_M_M_(9)1"/>
      <sheetName val="Le_Tat_Ve_M_M_(10)1"/>
      <sheetName val="Le_Tat_Ve_M_M_(11)1"/>
      <sheetName val="Le_Thi_Nhan_M_M_(12)1"/>
      <sheetName val="Le_Thi_Nhan_12(2)1"/>
      <sheetName val="Doan_Van_Chin_13(1)1"/>
      <sheetName val="Doan_Van_Chin_13(2)1"/>
      <sheetName val="Dinh_Van_Ranh_14(1)1"/>
      <sheetName val="Nguyen_Duy_Lien_15(2)1"/>
      <sheetName val="Le_Huu_Hanh_16(1)1"/>
      <sheetName val="Le_Huu_Hanh_16(2)1"/>
      <sheetName val="Le_Tat_Ve_17(2)1"/>
      <sheetName val="Phung_Thi_Hien_18(1)1"/>
      <sheetName val="Phung_Thi_Hien_18(2)1"/>
      <sheetName val="Ngo_Xuan_Dap_19(2)1"/>
      <sheetName val="Le_Huu_Hung_20(2)1"/>
      <sheetName val="Le_Tri_An_21(2)1"/>
      <sheetName val="Hoang_Van_Chuong_22(2)1"/>
      <sheetName val="Le_Thi_Ly_23(2)1"/>
      <sheetName val="Vu_Dinh_Tre_24(2)1"/>
      <sheetName val="Le_Huu_Hoa_25(2)1"/>
      <sheetName val="Le_Tat_Ve_26(2)1"/>
      <sheetName val="Hoang_Thi_Binh_27(2)1"/>
      <sheetName val="Hoang_Thi_Binh_28(2)1"/>
      <sheetName val="Le_Huu_Thuy_29(2)1"/>
      <sheetName val="Mau_moi1"/>
      <sheetName val="PV_THIEU(2)1"/>
      <sheetName val="400-415_371"/>
      <sheetName val="KL_NR21"/>
      <sheetName val="NR2_565_PQ_DQ1"/>
      <sheetName val="565_DD1"/>
      <sheetName val="M2-415_371"/>
      <sheetName val="507_PQ1"/>
      <sheetName val="507_DD1"/>
      <sheetName val="_Subbase1"/>
      <sheetName val="cd_taikhoan1"/>
      <sheetName val="Phu_cap1"/>
      <sheetName val="phu_cap_nam1"/>
      <sheetName val="Mau_1_PGD1"/>
      <sheetName val="Mau_2PGD1"/>
      <sheetName val="Mau_3_PGD1"/>
      <sheetName val="mau_so_01A1"/>
      <sheetName val="mau_so_21"/>
      <sheetName val="mau_so_31"/>
      <sheetName val="Hoang_Van_Chuong_2(2)"/>
      <sheetName val="Phung_Thi_HIen_18(2_1"/>
      <sheetName val="Le_Tri_An_2(2)"/>
      <sheetName val="H/ang_Van_Chuong_22(2)"/>
      <sheetName val="LeHuu_Hoa_25(2)"/>
      <sheetName val="Phung_Thi_HIen_18(2_"/>
      <sheetName val="Nguyen_Duy_Lien_ႀ￸(2)"/>
      <sheetName val="Nguyen_Duy_Lien_??(2)"/>
      <sheetName val="DG_chi_tiet"/>
      <sheetName val="Le?Huu_Hoa_25(2)"/>
      <sheetName val="Le_Huu_Thuy_2(2)"/>
      <sheetName val="BTH_phi"/>
      <sheetName val="BLT_phi"/>
      <sheetName val="phi,le_phi"/>
      <sheetName val="Bien_Lai_TON"/>
      <sheetName val="BCQT_"/>
      <sheetName val="Giay_di_duong"/>
      <sheetName val="BC_QT_cua_tung_ap"/>
      <sheetName val="GIAO_CHI_TIEU_THU_QUY_07"/>
      <sheetName val="BANG_TONG_HOP_GIAY_NOP_TIEN"/>
      <sheetName val="Le_Tat_Ve_M_M_(1ÿÿ"/>
      <sheetName val="Le_ThÿÿNhan_M_M_(12)"/>
      <sheetName val="Le_Thi_Ly_23(2_1"/>
      <sheetName val="Hoang_Van_Chuong_?2(2)"/>
      <sheetName val="H_ang_Van_Chuong_22(2)"/>
      <sheetName val="Hoang_Van_Chuong_"/>
      <sheetName val="MAU_PX"/>
      <sheetName val="KEM_NGHIEN_GIA_CONG"/>
      <sheetName val="NR2Ƞ565_PQ_DQ"/>
      <sheetName val="Nguyen_Duy_Lien___(2)"/>
      <sheetName val="Le_Huu_Hoa_25(2)2"/>
      <sheetName val="Hoang_Van_Chuong__2(2)"/>
      <sheetName val="Le_Thi_Nhaf"/>
      <sheetName val="OAM0654CAS"/>
      <sheetName val="DD_10KV"/>
      <sheetName val="Pham_Thi_Thuong__M_M_(7i"/>
      <sheetName val="3-8"/>
      <sheetName val="Le_Heu_Hoa_25(2_"/>
      <sheetName val="Hoang_Thi_Binh_08(2)"/>
      <sheetName val="THONG_KE"/>
      <sheetName val="PR_THIEU(2)"/>
      <sheetName val="Le_Thi_Nha"/>
      <sheetName val="TBA_250"/>
      <sheetName val="VL_0_4KV"/>
      <sheetName val="VLCong_to"/>
      <sheetName val="Le_Thi_Ly_23(2_"/>
      <sheetName val="Le_Thi_Nha??f???"/>
      <sheetName val="?"/>
      <sheetName val="28-8____________㢈ȣ__x0004_______䴀ȣ___"/>
      <sheetName val="DULIEU"/>
      <sheetName val="KKKKKKKK"/>
      <sheetName val="BDMTK"/>
      <sheetName val="SOKTMAY"/>
      <sheetName val="SUMMARY-BILL4"/>
      <sheetName val="12KV"/>
      <sheetName val="Nhat ky - socai thang 2"/>
      <sheetName val="Sheet7"/>
      <sheetName val="nhat ky so cai thang 1"/>
      <sheetName val="Nhat ky so cai thang3"/>
      <sheetName val="Sheet6"/>
      <sheetName val="Sheet5"/>
      <sheetName val="Sheet4"/>
      <sheetName val="?_x0000__x0000_6_x0000__x0000__x0000__x0000__x0000__x0000__x0000__x0000__x0000__x0000__x0000__x0000__x0000__x0000__x0000__x0013_[SOKT-Q3CT."/>
      <sheetName val="thang1-06"/>
      <sheetName val="thang2-06"/>
      <sheetName val="thang3-06"/>
      <sheetName val="thang4-06"/>
      <sheetName val="LỚP 74 HKI"/>
      <sheetName val="LỚP 74 HKII"/>
      <sheetName val="CẢ NĂM 74 "/>
      <sheetName val="LỚP 75 HKI"/>
      <sheetName val="LỚP 75 HKII"/>
      <sheetName val="CẢ NĂM 75"/>
      <sheetName val="phu_x0000_cap nam"/>
      <sheetName val="Gia thau "/>
      <sheetName val="17-9_x0000_Ǝ鞜_x000c_饼Ǝ⳪_x000c_"/>
      <sheetName val="Le_Huu Hanh 16(1)"/>
      <sheetName val="Le Thi_Nhan M.M (12)"/>
      <sheetName val="Xuly_DTHU"/>
      <sheetName val="NKC"/>
      <sheetName val="pp1p"/>
      <sheetName val="pp3p "/>
      <sheetName val="pp3p_NC"/>
      <sheetName val="ppht"/>
      <sheetName val="Le2"/>
      <sheetName val="phu?cap nam"/>
      <sheetName val="???6???????????????_x0013_[SOKT-Q3CT."/>
      <sheetName val="17-9?Ǝ鞜_x000c_饼Ǝ⳪_x000c_"/>
      <sheetName val="[SOKT-Q3CT.xls}KQHDKD"/>
      <sheetName val="_SOKT-Q3CT.xls}KQHDKD"/>
      <sheetName val="tuong"/>
      <sheetName val="NHAAN"/>
      <sheetName val="Phung_Thi_HIen_18(2 "/>
      <sheetName val="H/ang_Van_Chuong_22(2)1"/>
      <sheetName val="Le_Tat_Ve_M_M_(1ÿÿ1"/>
      <sheetName val="Le_ThÿÿNhan_M_M_(12)1"/>
      <sheetName val="THONG_KE1"/>
      <sheetName val="Phung_Thi_HIen_18(2_2"/>
      <sheetName val="Nguyen_Duy_Lien_ႀ￸(2)1"/>
      <sheetName val="Nguyen_Duy_Lien_??(2)1"/>
      <sheetName val="DG_chi_tiet1"/>
      <sheetName val="Le _x0014_hi Nhan M.M (12)"/>
      <sheetName val="Le2__ Hoa 25(2)"/>
      <sheetName val="Le Tat Ve M.M (1??"/>
      <sheetName val="Le Th??Nhan M.M (12)"/>
      <sheetName val="Le Huu Thuy 2_x005f_x0019_(2)"/>
      <sheetName val="Phung Thi HIen 18(2_x005f_x0009_"/>
      <sheetName val="Le Tri An 2_x005f_x0011_(2)"/>
      <sheetName val="Le Thi Ly 23(2_x005f_x0009_"/>
      <sheetName val="Thuc thanh"/>
      <sheetName val="Le _x0002__x0002__x0000__x0000_NîZ_x0000_&quot;_x0000__x0002__x0000_"/>
      <sheetName val="_x0003__x0000__x0000_138_x0002__x000d_"/>
      <sheetName val="3-_x0019_"/>
      <sheetName val="_x0012_2-8"/>
      <sheetName val="_x0011_4-8"/>
      <sheetName val="1_x0013_-8"/>
      <sheetName val="0_x0013_-8"/>
      <sheetName val="10_x0010_00000"/>
      <sheetName val="_x0003__x0000__x0000_138_x0002__x000a_"/>
      <sheetName val="????????"/>
      <sheetName val="Doan Van ?hin 13(1)"/>
      <sheetName val="NR2?565_PQ_DQ"/>
      <sheetName val="10á0000"/>
      <sheetName val="_x005f_x0002_"/>
      <sheetName val="_x005f_x0011_3-8"/>
      <sheetName val="BAOCAO"/>
      <sheetName val="Dinh Van HAi M.M (_x0013_)"/>
      <sheetName val="Pham Thi_x0000_Thin  M.M (6)"/>
      <sheetName val="le Thi Thuc _x0000_M.M (8)"/>
      <sheetName val="Dinh Van Ranh_x0000_14(1)"/>
      <sheetName val="Le Huu Hanh_x0000_16(2)"/>
      <sheetName val="Phung Thi Hien_x0000_18(2)"/>
      <sheetName val="Le Tri An 21(2 "/>
      <sheetName val="[SOKT-Q3CT.xls][SOKT-Q3CT.xls]C"/>
      <sheetName val="[SOKT-Q3CT.xls][SOKT-Q3CT.xls]H"/>
      <sheetName val="[SOKT-Q3CT.xls]C/ngty"/>
      <sheetName val="[SOKT-Q3CT.xls]H/ang Van Chuong"/>
      <sheetName val="[SOKT-Q3CT.xls]H/ang_Van_Chuong"/>
      <sheetName val="Chi_Tiet"/>
    </sheetNames>
    <sheetDataSet>
      <sheetData sheetId="0" refreshError="1">
        <row r="3">
          <cell r="A3" t="str">
            <v>111</v>
          </cell>
          <cell r="B3" t="str">
            <v>TiÒn mÆt - VN§</v>
          </cell>
          <cell r="C3" t="str">
            <v>Nî</v>
          </cell>
        </row>
        <row r="4">
          <cell r="A4" t="str">
            <v>1121</v>
          </cell>
          <cell r="B4" t="str">
            <v>TiÒn göi ng©n hµng - VN§</v>
          </cell>
          <cell r="C4" t="str">
            <v>Nî</v>
          </cell>
        </row>
        <row r="5">
          <cell r="A5" t="str">
            <v>1122</v>
          </cell>
          <cell r="B5" t="str">
            <v>TiÒn göi ng©n hµng - ngo¹i tÖ</v>
          </cell>
          <cell r="C5" t="str">
            <v>Nî</v>
          </cell>
        </row>
        <row r="6">
          <cell r="A6" t="str">
            <v>131</v>
          </cell>
          <cell r="B6" t="str">
            <v>ph¶i thu kh¸ch hµng</v>
          </cell>
          <cell r="C6" t="str">
            <v>Nî</v>
          </cell>
        </row>
        <row r="7">
          <cell r="A7" t="str">
            <v>133</v>
          </cell>
          <cell r="B7" t="str">
            <v>ThuÕ GTGT ®­îc khÊu trõ</v>
          </cell>
          <cell r="C7" t="str">
            <v>Nî</v>
          </cell>
        </row>
        <row r="8">
          <cell r="A8" t="str">
            <v>136</v>
          </cell>
          <cell r="B8" t="str">
            <v xml:space="preserve">Ph¶i thu néi bé </v>
          </cell>
          <cell r="C8" t="str">
            <v>Nî</v>
          </cell>
        </row>
        <row r="9">
          <cell r="A9" t="str">
            <v>138</v>
          </cell>
          <cell r="B9" t="str">
            <v>Ph¶i thu kh¸c</v>
          </cell>
          <cell r="C9" t="str">
            <v>Nî</v>
          </cell>
        </row>
        <row r="10">
          <cell r="A10" t="str">
            <v>141</v>
          </cell>
          <cell r="B10" t="str">
            <v>T¹m øng</v>
          </cell>
          <cell r="C10" t="str">
            <v>Nî</v>
          </cell>
        </row>
        <row r="11">
          <cell r="A11" t="str">
            <v>142</v>
          </cell>
          <cell r="B11" t="str">
            <v>Chi phÝ chê ph©n bæ</v>
          </cell>
          <cell r="C11" t="str">
            <v>Nî</v>
          </cell>
        </row>
        <row r="12">
          <cell r="A12" t="str">
            <v>144</v>
          </cell>
          <cell r="B12" t="str">
            <v>ThÕ chÊp ký quü ký c­îc</v>
          </cell>
          <cell r="C12" t="str">
            <v>Nî</v>
          </cell>
        </row>
        <row r="13">
          <cell r="A13" t="str">
            <v>152</v>
          </cell>
          <cell r="B13" t="str">
            <v>Nguyªn liÖu, vËt liÖu</v>
          </cell>
          <cell r="C13" t="str">
            <v>Nî</v>
          </cell>
        </row>
        <row r="14">
          <cell r="A14" t="str">
            <v>153</v>
          </cell>
          <cell r="B14" t="str">
            <v>C«ng cô, dông cô</v>
          </cell>
          <cell r="C14" t="str">
            <v>Nî</v>
          </cell>
        </row>
        <row r="15">
          <cell r="A15" t="str">
            <v>154</v>
          </cell>
          <cell r="B15" t="str">
            <v xml:space="preserve">Chi phÝ SXKD dë dang </v>
          </cell>
          <cell r="C15" t="str">
            <v>Nî</v>
          </cell>
        </row>
        <row r="16">
          <cell r="A16" t="str">
            <v>155</v>
          </cell>
          <cell r="B16" t="str">
            <v>Thµnh phÈm</v>
          </cell>
          <cell r="C16" t="str">
            <v>Nî</v>
          </cell>
        </row>
        <row r="17">
          <cell r="A17" t="str">
            <v>156</v>
          </cell>
          <cell r="B17" t="str">
            <v>Hµng ho¸</v>
          </cell>
          <cell r="C17" t="str">
            <v>Nî</v>
          </cell>
        </row>
        <row r="18">
          <cell r="A18" t="str">
            <v>211</v>
          </cell>
          <cell r="B18" t="str">
            <v>Tµi s¶n cè ®Þnh h÷u h×nh</v>
          </cell>
          <cell r="C18" t="str">
            <v>Nî</v>
          </cell>
        </row>
        <row r="19">
          <cell r="A19" t="str">
            <v>214</v>
          </cell>
          <cell r="B19" t="str">
            <v xml:space="preserve">Hao mßn TSC§ </v>
          </cell>
          <cell r="C19" t="str">
            <v>Cã</v>
          </cell>
        </row>
        <row r="20">
          <cell r="A20" t="str">
            <v>311</v>
          </cell>
          <cell r="B20" t="str">
            <v>Vay ng¾n h¹n</v>
          </cell>
          <cell r="C20" t="str">
            <v>Cã</v>
          </cell>
        </row>
        <row r="21">
          <cell r="A21" t="str">
            <v>331</v>
          </cell>
          <cell r="B21" t="str">
            <v>Ph¶i tr¶ ng­êi b¸n</v>
          </cell>
          <cell r="C21" t="str">
            <v>Cã</v>
          </cell>
        </row>
        <row r="22">
          <cell r="A22" t="str">
            <v>133</v>
          </cell>
          <cell r="B22" t="str">
            <v>ThuÕ GTGT ®­îc khÊu trõ</v>
          </cell>
          <cell r="C22" t="str">
            <v>Nî</v>
          </cell>
        </row>
        <row r="23">
          <cell r="A23" t="str">
            <v>3331</v>
          </cell>
          <cell r="B23" t="str">
            <v>ThuÕ gi¸ trÞ gia t¨ng ph¶i nép</v>
          </cell>
          <cell r="C23" t="str">
            <v>Cã</v>
          </cell>
        </row>
        <row r="24">
          <cell r="A24" t="str">
            <v>3333</v>
          </cell>
          <cell r="B24" t="str">
            <v>ThuÕ nhËp khÈu</v>
          </cell>
          <cell r="C24" t="str">
            <v>Cã</v>
          </cell>
        </row>
        <row r="25">
          <cell r="A25" t="str">
            <v>3337</v>
          </cell>
          <cell r="B25" t="str">
            <v>ThuÕ nhµ ®Êt, tiÒn thuª ®Êt</v>
          </cell>
          <cell r="C25" t="str">
            <v>Cã</v>
          </cell>
        </row>
        <row r="26">
          <cell r="A26" t="str">
            <v>3338</v>
          </cell>
          <cell r="B26" t="str">
            <v>C¸c lo¹i thuÕ kh¸c</v>
          </cell>
          <cell r="C26" t="str">
            <v>Cã</v>
          </cell>
        </row>
        <row r="27">
          <cell r="A27" t="str">
            <v>334</v>
          </cell>
          <cell r="B27" t="str">
            <v>Ph¶i tr¶ c«ng nh©n viªn</v>
          </cell>
          <cell r="C27" t="str">
            <v>Cã</v>
          </cell>
        </row>
        <row r="28">
          <cell r="A28" t="str">
            <v>336</v>
          </cell>
          <cell r="B28" t="str">
            <v>Ph¶i tr¶ néi bé</v>
          </cell>
          <cell r="C28" t="str">
            <v>Cã</v>
          </cell>
        </row>
        <row r="29">
          <cell r="A29" t="str">
            <v>3382</v>
          </cell>
          <cell r="B29" t="str">
            <v>Kinh phÝ c«ng ®oµn</v>
          </cell>
          <cell r="C29" t="str">
            <v>Cã</v>
          </cell>
        </row>
        <row r="30">
          <cell r="A30" t="str">
            <v>3383</v>
          </cell>
          <cell r="B30" t="str">
            <v>B¶o hiÓm x· héi</v>
          </cell>
          <cell r="C30" t="str">
            <v>Cã</v>
          </cell>
        </row>
        <row r="31">
          <cell r="A31" t="str">
            <v>3384</v>
          </cell>
          <cell r="B31" t="str">
            <v>B¶o hiÓm YTÕ</v>
          </cell>
          <cell r="C31" t="str">
            <v>Cã</v>
          </cell>
        </row>
        <row r="32">
          <cell r="A32" t="str">
            <v>3388</v>
          </cell>
          <cell r="B32" t="str">
            <v>Ph¶i tr¶, ph¶i nép kh¸c</v>
          </cell>
          <cell r="C32" t="str">
            <v>Cã</v>
          </cell>
        </row>
        <row r="33">
          <cell r="A33" t="str">
            <v>341</v>
          </cell>
          <cell r="B33" t="str">
            <v>Vay dµi h¹n</v>
          </cell>
          <cell r="C33" t="str">
            <v>Cã</v>
          </cell>
        </row>
        <row r="34">
          <cell r="A34" t="str">
            <v>411</v>
          </cell>
          <cell r="B34" t="str">
            <v>Nguån vèn kinh doanh</v>
          </cell>
          <cell r="C34" t="str">
            <v>Cã</v>
          </cell>
        </row>
        <row r="35">
          <cell r="A35" t="str">
            <v>412</v>
          </cell>
          <cell r="B35" t="str">
            <v>chªnh lÖch ®¸nh gi¸ tµI s¶n</v>
          </cell>
          <cell r="C35" t="str">
            <v>L</v>
          </cell>
        </row>
        <row r="36">
          <cell r="A36" t="str">
            <v>413</v>
          </cell>
          <cell r="B36" t="str">
            <v>Chªnh lÖch tû gi¸</v>
          </cell>
          <cell r="C36" t="str">
            <v>L</v>
          </cell>
        </row>
        <row r="37">
          <cell r="A37" t="str">
            <v>421</v>
          </cell>
          <cell r="B37" t="str">
            <v xml:space="preserve">L·i /lç ch­a ph©n phèi </v>
          </cell>
          <cell r="C37" t="str">
            <v>L</v>
          </cell>
        </row>
        <row r="38">
          <cell r="A38" t="str">
            <v>511</v>
          </cell>
          <cell r="B38" t="str">
            <v>Doanh thu b¸n s¶n phÈm</v>
          </cell>
          <cell r="C38" t="str">
            <v>Cã</v>
          </cell>
        </row>
        <row r="39">
          <cell r="A39" t="str">
            <v>531</v>
          </cell>
          <cell r="B39" t="str">
            <v>Gi¶m gi¸ hµng b¸n</v>
          </cell>
          <cell r="C39" t="str">
            <v>Cã</v>
          </cell>
        </row>
        <row r="40">
          <cell r="A40" t="str">
            <v>532</v>
          </cell>
          <cell r="B40" t="str">
            <v>Hµng b¸n bÞ tr¶ l¹i</v>
          </cell>
          <cell r="C40" t="str">
            <v>Cã</v>
          </cell>
        </row>
        <row r="41">
          <cell r="A41" t="str">
            <v>621</v>
          </cell>
          <cell r="B41" t="str">
            <v>Chi phÝ NVLiÖu trùc tiÕp</v>
          </cell>
          <cell r="C41" t="str">
            <v>Nî</v>
          </cell>
        </row>
        <row r="42">
          <cell r="A42" t="str">
            <v>622</v>
          </cell>
          <cell r="B42" t="str">
            <v>Chi phÝ nh©n c«ng trùc tiÕp</v>
          </cell>
          <cell r="C42" t="str">
            <v>Nî</v>
          </cell>
        </row>
        <row r="43">
          <cell r="A43" t="str">
            <v>627</v>
          </cell>
          <cell r="B43" t="str">
            <v xml:space="preserve">Chi phÝ s¶n xuÊt chung </v>
          </cell>
          <cell r="C43" t="str">
            <v>Nî</v>
          </cell>
        </row>
        <row r="44">
          <cell r="A44" t="str">
            <v>632</v>
          </cell>
          <cell r="B44" t="str">
            <v>Gi¸ vèn b¸n hµng</v>
          </cell>
          <cell r="C44" t="str">
            <v>Nî</v>
          </cell>
        </row>
        <row r="45">
          <cell r="A45" t="str">
            <v>641</v>
          </cell>
          <cell r="B45" t="str">
            <v xml:space="preserve">Chi phÝ b¸n hµng </v>
          </cell>
          <cell r="C45" t="str">
            <v>Nî</v>
          </cell>
        </row>
        <row r="46">
          <cell r="A46" t="str">
            <v>642</v>
          </cell>
          <cell r="B46" t="str">
            <v>Chi phÝ qu¶n lý doanh nghiÖp</v>
          </cell>
          <cell r="C46" t="str">
            <v>Nî</v>
          </cell>
        </row>
        <row r="47">
          <cell r="A47" t="str">
            <v>711</v>
          </cell>
          <cell r="B47" t="str">
            <v>Thu nhËp ho¹t ®éng tµi chÝnh</v>
          </cell>
          <cell r="C47" t="str">
            <v>Cã</v>
          </cell>
        </row>
        <row r="48">
          <cell r="A48" t="str">
            <v>721</v>
          </cell>
          <cell r="B48" t="str">
            <v>Thu nhËp bÊt th­êng</v>
          </cell>
          <cell r="C48" t="str">
            <v>Cã</v>
          </cell>
        </row>
        <row r="49">
          <cell r="A49" t="str">
            <v>811</v>
          </cell>
          <cell r="B49" t="str">
            <v>Chi phÝ ho¹t ®éng tµi chÝnh</v>
          </cell>
          <cell r="C49" t="str">
            <v>Nî</v>
          </cell>
        </row>
        <row r="50">
          <cell r="A50" t="str">
            <v>821</v>
          </cell>
          <cell r="B50" t="str">
            <v>Chi phÝ ho¹t ®éng tµi chÝnh</v>
          </cell>
          <cell r="C50" t="str">
            <v>Nî</v>
          </cell>
        </row>
        <row r="51">
          <cell r="A51" t="str">
            <v>911</v>
          </cell>
          <cell r="B51" t="str">
            <v>X¸c ®Þnh kÕt qu¶ kinh doanh</v>
          </cell>
          <cell r="C51" t="str">
            <v>L</v>
          </cell>
        </row>
      </sheetData>
      <sheetData sheetId="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refreshError="1"/>
      <sheetData sheetId="96" refreshError="1"/>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efreshError="1"/>
      <sheetData sheetId="151" refreshError="1"/>
      <sheetData sheetId="152" refreshError="1"/>
      <sheetData sheetId="153"/>
      <sheetData sheetId="154" refreshError="1"/>
      <sheetData sheetId="155" refreshError="1"/>
      <sheetData sheetId="156" refreshError="1"/>
      <sheetData sheetId="157" refreshError="1"/>
      <sheetData sheetId="158" refreshError="1"/>
      <sheetData sheetId="159" refreshError="1"/>
      <sheetData sheetId="160" refreshError="1"/>
      <sheetData sheetId="161"/>
      <sheetData sheetId="162"/>
      <sheetData sheetId="163"/>
      <sheetData sheetId="164"/>
      <sheetData sheetId="165"/>
      <sheetData sheetId="166"/>
      <sheetData sheetId="167" refreshError="1"/>
      <sheetData sheetId="168" refreshError="1"/>
      <sheetData sheetId="169" refreshError="1"/>
      <sheetData sheetId="170" refreshError="1"/>
      <sheetData sheetId="171" refreshError="1"/>
      <sheetData sheetId="172" refreshError="1"/>
      <sheetData sheetId="173"/>
      <sheetData sheetId="174" refreshError="1"/>
      <sheetData sheetId="175"/>
      <sheetData sheetId="176"/>
      <sheetData sheetId="177"/>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sheetData sheetId="189"/>
      <sheetData sheetId="190" refreshError="1"/>
      <sheetData sheetId="191"/>
      <sheetData sheetId="192"/>
      <sheetData sheetId="193"/>
      <sheetData sheetId="194" refreshError="1"/>
      <sheetData sheetId="195"/>
      <sheetData sheetId="196" refreshError="1"/>
      <sheetData sheetId="197" refreshError="1"/>
      <sheetData sheetId="198" refreshError="1"/>
      <sheetData sheetId="199" refreshError="1"/>
      <sheetData sheetId="200" refreshError="1"/>
      <sheetData sheetId="201"/>
      <sheetData sheetId="202"/>
      <sheetData sheetId="203" refreshError="1"/>
      <sheetData sheetId="204"/>
      <sheetData sheetId="205"/>
      <sheetData sheetId="206"/>
      <sheetData sheetId="207"/>
      <sheetData sheetId="208"/>
      <sheetData sheetId="209"/>
      <sheetData sheetId="210"/>
      <sheetData sheetId="211"/>
      <sheetData sheetId="212"/>
      <sheetData sheetId="213" refreshError="1"/>
      <sheetData sheetId="214" refreshError="1"/>
      <sheetData sheetId="215" refreshError="1"/>
      <sheetData sheetId="216"/>
      <sheetData sheetId="217" refreshError="1"/>
      <sheetData sheetId="218" refreshError="1"/>
      <sheetData sheetId="219" refreshError="1"/>
      <sheetData sheetId="220"/>
      <sheetData sheetId="221"/>
      <sheetData sheetId="222"/>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sheetData sheetId="238"/>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sheetData sheetId="309"/>
      <sheetData sheetId="310"/>
      <sheetData sheetId="311"/>
      <sheetData sheetId="312" refreshError="1"/>
      <sheetData sheetId="313"/>
      <sheetData sheetId="314" refreshError="1"/>
      <sheetData sheetId="315" refreshError="1"/>
      <sheetData sheetId="316" refreshError="1"/>
      <sheetData sheetId="317" refreshError="1"/>
      <sheetData sheetId="318" refreshError="1"/>
      <sheetData sheetId="319"/>
      <sheetData sheetId="320"/>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sheetData sheetId="343" refreshError="1"/>
      <sheetData sheetId="344"/>
      <sheetData sheetId="345"/>
      <sheetData sheetId="346"/>
      <sheetData sheetId="347" refreshError="1"/>
      <sheetData sheetId="348" refreshError="1"/>
      <sheetData sheetId="349"/>
      <sheetData sheetId="350" refreshError="1"/>
      <sheetData sheetId="351" refreshError="1"/>
      <sheetData sheetId="352" refreshError="1"/>
      <sheetData sheetId="353" refreshError="1"/>
      <sheetData sheetId="354" refreshError="1"/>
      <sheetData sheetId="355"/>
      <sheetData sheetId="356"/>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sheetData sheetId="486" refreshError="1"/>
      <sheetData sheetId="487" refreshError="1"/>
      <sheetData sheetId="488" refreshError="1"/>
      <sheetData sheetId="489" refreshError="1"/>
      <sheetData sheetId="490"/>
      <sheetData sheetId="491"/>
      <sheetData sheetId="492"/>
      <sheetData sheetId="493"/>
      <sheetData sheetId="494"/>
      <sheetData sheetId="495"/>
      <sheetData sheetId="496"/>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sheetData sheetId="507"/>
      <sheetData sheetId="508"/>
      <sheetData sheetId="509"/>
      <sheetData sheetId="510"/>
      <sheetData sheetId="511" refreshError="1"/>
      <sheetData sheetId="512"/>
      <sheetData sheetId="513"/>
      <sheetData sheetId="514"/>
      <sheetData sheetId="515"/>
      <sheetData sheetId="516"/>
      <sheetData sheetId="517"/>
      <sheetData sheetId="518"/>
      <sheetData sheetId="519"/>
      <sheetData sheetId="520"/>
      <sheetData sheetId="521"/>
      <sheetData sheetId="522" refreshError="1"/>
      <sheetData sheetId="523" refreshError="1"/>
      <sheetData sheetId="524" refreshError="1"/>
      <sheetData sheetId="525"/>
      <sheetData sheetId="526" refreshError="1"/>
      <sheetData sheetId="527" refreshError="1"/>
      <sheetData sheetId="528" refreshError="1"/>
      <sheetData sheetId="529" refreshError="1"/>
      <sheetData sheetId="530" refreshError="1"/>
      <sheetData sheetId="531" refreshError="1"/>
      <sheetData sheetId="532" refreshError="1"/>
      <sheetData sheetId="533"/>
      <sheetData sheetId="534"/>
      <sheetData sheetId="535"/>
      <sheetData sheetId="536" refreshError="1"/>
      <sheetData sheetId="537"/>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sheetData sheetId="573" refreshError="1"/>
      <sheetData sheetId="574"/>
      <sheetData sheetId="575" refreshError="1"/>
      <sheetData sheetId="576"/>
      <sheetData sheetId="577" refreshError="1"/>
      <sheetData sheetId="578" refreshError="1"/>
      <sheetData sheetId="579" refreshError="1"/>
      <sheetData sheetId="580" refreshError="1"/>
      <sheetData sheetId="581" refreshError="1"/>
      <sheetData sheetId="58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c thanh"/>
      <sheetName val="QL1A-QL1A moi"/>
      <sheetName val="C.Bong Lang"/>
      <sheetName val="Vanh dai III (TKKT)"/>
      <sheetName val="SL-NC-MB"/>
      <sheetName val="CX-AD-LC"/>
      <sheetName val="Cau-YBai-Tam"/>
      <sheetName val="XL4Poppy"/>
      <sheetName val="VL"/>
      <sheetName val="NHAN CONG"/>
      <sheetName val="MAY"/>
      <sheetName val="VUA"/>
      <sheetName val="DG CAU"/>
      <sheetName val="THOP CAU"/>
      <sheetName val="TLP CAU"/>
      <sheetName val="DAKT1"/>
      <sheetName val="Sheet3"/>
      <sheetName val="XL4Test5"/>
      <sheetName val="XL4Poppy (2)"/>
      <sheetName val="733,14-km238"/>
      <sheetName val="Km237_733,14"/>
      <sheetName val="Km236"/>
      <sheetName val="Km235"/>
      <sheetName val="Km234"/>
      <sheetName val="Km233s,"/>
      <sheetName val="Km232s"/>
      <sheetName val="Km231,"/>
      <sheetName val="Km230"/>
      <sheetName val="Km229s,"/>
      <sheetName val="228_100-229s"/>
      <sheetName val="Km227_838-228_100"/>
      <sheetName val="Km227-227_838s,"/>
      <sheetName val="Km226"/>
      <sheetName val="Km225,"/>
      <sheetName val="Tong KLBS"/>
      <sheetName val="THKLNT(lantruoc)"/>
      <sheetName val="BGThau"/>
      <sheetName val="00000000"/>
      <sheetName val="00000001"/>
      <sheetName val="TH"/>
      <sheetName val="ETH"/>
      <sheetName val="1"/>
      <sheetName val="2"/>
      <sheetName val="3"/>
      <sheetName val="4"/>
      <sheetName val="5"/>
      <sheetName val="6"/>
      <sheetName val="7"/>
      <sheetName val="DT1"/>
      <sheetName val="DT2"/>
      <sheetName val="KluongKm2,4"/>
      <sheetName val="B.cao"/>
      <sheetName val="T.tiet"/>
      <sheetName val="T.N"/>
      <sheetName val="Sheet1"/>
      <sheetName val="Sheet2"/>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KTQT-AFC"/>
      <sheetName val="CLDG"/>
      <sheetName val="CLKL"/>
      <sheetName val="Bang du toan"/>
      <sheetName val="Tonghop"/>
      <sheetName val="Bu gia"/>
      <sheetName val="PT vat tu"/>
      <sheetName val="PTVT"/>
      <sheetName val="solieu"/>
      <sheetName val="PLV"/>
      <sheetName val="Dongia"/>
      <sheetName val="DTCTtaluy"/>
      <sheetName val="KLDGTT&lt;120%"/>
      <sheetName val="PL2"/>
      <sheetName val="DTnen"/>
      <sheetName val="PL"/>
      <sheetName val="THKL nghiemthu"/>
      <sheetName val="DTCTtaluy (2)"/>
      <sheetName val="KLDGTT&lt;120% (2)"/>
      <sheetName val="TH (2)"/>
      <sheetName val="xxxxxxxx"/>
      <sheetName val="XXXXXXX0"/>
      <sheetName val="10000000"/>
      <sheetName val="XXXXXXX1"/>
      <sheetName val="20000000"/>
      <sheetName val="30000000"/>
      <sheetName val="To trinh"/>
      <sheetName val="bang2"/>
      <sheetName val="coHoan"/>
      <sheetName val="Congty"/>
      <sheetName val="VPPN"/>
      <sheetName val="XN74"/>
      <sheetName val="XN54"/>
      <sheetName val="XN33"/>
      <sheetName val="NK96"/>
      <sheetName val="Nam 2001"/>
      <sheetName val="Tang TSCD 98-02"/>
      <sheetName val="BIEN DONG"/>
      <sheetName val="TSCD 2001"/>
      <sheetName val="Quy 1-2002"/>
      <sheetName val="Quy 2-2002"/>
      <sheetName val="Quy 3-2002"/>
      <sheetName val="Quy 4-02"/>
      <sheetName val="XN79"/>
      <sheetName val="CTMT"/>
      <sheetName val="boHoan"/>
      <sheetName val="C.     Lang"/>
      <sheetName val="QL1A-QL1Q moi"/>
      <sheetName val="DG CAࡕ"/>
      <sheetName val="SL)NC-MB"/>
      <sheetName val="gVL"/>
      <sheetName val="CT doanh thu 2005"/>
      <sheetName val="Dthu 2006 sua"/>
      <sheetName val="Doanh thu gia thanh"/>
      <sheetName val="6 thang 2006"/>
      <sheetName val="Bao cao thue (2)"/>
      <sheetName val="Tong hop CP T10"/>
      <sheetName val="Bao cao thue"/>
      <sheetName val="Thue cong trinh"/>
      <sheetName val="Gia thanh"/>
      <sheetName val="Pke toan"/>
      <sheetName val="Gia thanh cong trinh - Hoa"/>
      <sheetName val="Ke toan thuc hien cong trinh"/>
      <sheetName val="Du kien DT 9 thang de nop"/>
      <sheetName val="chi tieu HV"/>
      <sheetName val="sx-tt-tk"/>
      <sheetName val="tsach &amp; thu hoi"/>
      <sheetName val="KK than ton   (2)"/>
      <sheetName val="TT cac ho"/>
      <sheetName val="TT trong nganh"/>
      <sheetName val="chi tiet KHM"/>
      <sheetName val="Pham cap"/>
      <sheetName val="DT than"/>
      <sheetName val="Doanh thu"/>
      <sheetName val="gia tri SX"/>
      <sheetName val="Maumoi"/>
      <sheetName val="So Cong nghiep"/>
      <sheetName val="Bia BC"/>
      <sheetName val="TH thanton"/>
      <sheetName val="Dat da thai"/>
      <sheetName val="XNGB-BMD2004"/>
      <sheetName val="GTSX (TT)"/>
      <sheetName val="XNGBQI"/>
      <sheetName val="XNGBQI (2)"/>
      <sheetName val="XNGBQI-04 (2)"/>
      <sheetName val="XNGBQII-04 (2)"/>
      <sheetName val="XNGBQII-04 (3)"/>
      <sheetName val="XNGBQIII-04 (2)"/>
      <sheetName val="XNGBQIII-04 (3)"/>
      <sheetName val="XNGBQIV-04 (2)"/>
      <sheetName val="XNGBQIV-04 (3)"/>
      <sheetName val="XNGBQI-05"/>
      <sheetName val="XNGBQI-05 (02)"/>
      <sheetName val="Gia ban NK bq"/>
      <sheetName val="Sheet19"/>
      <sheetName val="Sheet20"/>
      <sheetName val="Sheet21"/>
      <sheetName val="Sheet22"/>
      <sheetName val="Sheet23"/>
      <sheetName val="Sheet24"/>
      <sheetName val="Sheet25"/>
      <sheetName val="Sheet26"/>
      <sheetName val="Sheet27"/>
      <sheetName val="Sheet28"/>
      <sheetName val="Sheet29"/>
      <sheetName val="Sheet30"/>
      <sheetName val="000000000000"/>
      <sheetName val="100000000000"/>
      <sheetName val="200000000000"/>
      <sheetName val="BDCNH"/>
      <sheetName val="bcdtk"/>
      <sheetName val="BCDKTNH"/>
      <sheetName val="BCDKTTHUE"/>
      <sheetName val="tscd"/>
      <sheetName val="DG CA?"/>
      <sheetName val="KluongKm2_x000c_4"/>
      <sheetName val="ɂIEN DONG"/>
      <sheetName val="TK331D"/>
      <sheetName val="334 d"/>
      <sheetName val="lt-tl"/>
      <sheetName val="px3-tl"/>
      <sheetName val="px1-tl"/>
      <sheetName val="vp-tl"/>
      <sheetName val="px2,tb-tl"/>
      <sheetName val="th-qt"/>
      <sheetName val="bqt"/>
      <sheetName val="tl-khovt"/>
      <sheetName val="dtkhovt"/>
      <sheetName val="Sheet17"/>
      <sheetName val="Sheet18"/>
      <sheetName val="C.   ( Lang"/>
      <sheetName val="Maumo)"/>
      <sheetName val="Tai khoan"/>
      <sheetName val="MTO REV.0"/>
      <sheetName val="P_x000c_V"/>
      <sheetName val="HK1"/>
      <sheetName val="HK2"/>
      <sheetName val="CANAM"/>
      <sheetName val="Tojg KLBS"/>
      <sheetName val="DG "/>
      <sheetName val="XL@Test5"/>
      <sheetName val="TTDZ22"/>
      <sheetName val="KH-Q1,Q2,01"/>
      <sheetName val="NCong-Day-Su"/>
      <sheetName val="NC"/>
      <sheetName val="giathanh1"/>
      <sheetName val="¶"/>
      <sheetName val="?IEN DONG"/>
      <sheetName val="Tonchop"/>
      <sheetName val="dmuc"/>
      <sheetName val="BGThau_x0008__x0000__x0000_0000000_x0001__x0006__x0000__x0000_Sheet1_x0008__x0000__x0000_To"/>
      <sheetName val="S`eet12"/>
      <sheetName val="XHXPXXX1"/>
      <sheetName val="0000000!"/>
      <sheetName val="To tri.h"/>
      <sheetName val="cnHoan"/>
      <sheetName val="V_x0010_PN"/>
      <sheetName val="IBASE"/>
      <sheetName val="˜Ünh m÷c"/>
      <sheetName val="Ünh m÷c"/>
      <sheetName val="PTVL"/>
      <sheetName val="bia"/>
      <sheetName val="rotoduc"/>
      <sheetName val="Truc"/>
      <sheetName val="roto truc"/>
      <sheetName val="stato"/>
      <sheetName val="Day dt"/>
      <sheetName val="statoday"/>
      <sheetName val="stato tam say"/>
      <sheetName val="Than"/>
      <sheetName val="Stato ep"/>
      <sheetName val="Canh gio"/>
      <sheetName val="Napgio"/>
      <sheetName val="Nap-Hopcuc"/>
      <sheetName val="laprap"/>
      <sheetName val="Cocau"/>
      <sheetName val="Ss Z- GB"/>
      <sheetName val="Quy_x0000_2-2002"/>
      <sheetName val="Quy"/>
      <sheetName val="S29_x0007__x0000__x0000_S"/>
      <sheetName val="S29_x0007_"/>
      <sheetName val="XL4@oppy"/>
      <sheetName val="Km&quot;33s,"/>
      <sheetName val="Km227O838-228_100"/>
      <sheetName val="Dang TSCD 98-02"/>
      <sheetName val="dtkhovd"/>
      <sheetName val="CDMT"/>
      <sheetName val="Sêeet9"/>
      <sheetName val="DT1????????"/>
      <sheetName val="Quy?2-2002"/>
      <sheetName val="DT1?"/>
      <sheetName val="S29_x0007_??S"/>
      <sheetName val="S29_x0007_?S"/>
      <sheetName val="KK bo sung"/>
      <sheetName val="Bu gi`"/>
      <sheetName val="tuong"/>
      <sheetName val="TDT"/>
      <sheetName val="THPDMoi  (2)"/>
      <sheetName val="dongia (2)"/>
      <sheetName val="gtrinh"/>
      <sheetName val="phuluc1"/>
      <sheetName val="TONG HOP VL-NC"/>
      <sheetName val="lam-moi"/>
      <sheetName val="chitiet"/>
      <sheetName val="TONGKE3p "/>
      <sheetName val="TH VL, NC, DDHT Thanhphuoc"/>
      <sheetName val="#REF"/>
      <sheetName val="thao-go"/>
      <sheetName val="DON GIA"/>
      <sheetName val="TONGKE-HT"/>
      <sheetName val="DG"/>
      <sheetName val="LKVL-CK-HT-GD1"/>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DO AM DT"/>
      <sheetName val="çha tri SX"/>
      <sheetName val="So Conç!îfhiep"/>
      <sheetName val="PPVT"/>
      <sheetName val="XL4Te3t5"/>
      <sheetName val="DG CA_"/>
      <sheetName val="_IEN DONG"/>
      <sheetName val="DT1________"/>
      <sheetName val="Quy_2-2002"/>
      <sheetName val="DT1_"/>
      <sheetName val="S29_x0007___S"/>
      <sheetName val="S29_x0007__S"/>
      <sheetName val="NHAN CWNG"/>
      <sheetName val="CHIET TINH TBA"/>
      <sheetName val="Girder"/>
      <sheetName val="Tendon"/>
      <sheetName val="NHAN_x0000_CONG"/>
      <sheetName val="INV"/>
      <sheetName val="XXXXXXX2"/>
      <sheetName val="XXXXXXX3"/>
      <sheetName val="XXXXXXX4"/>
      <sheetName val="DI-ESTI"/>
      <sheetName val="data"/>
      <sheetName val="phi"/>
      <sheetName val="Tang TRCD 98-02"/>
      <sheetName val="TSCD 2000"/>
      <sheetName val="BGThau_x0008__x0000_0000000_x0001__x0006__x0000_Sheet1_x0008__x0000_To dr"/>
      <sheetName val="Vong KLBS"/>
      <sheetName val="BGThau_x0008_"/>
      <sheetName val="NEW-PANEL"/>
      <sheetName val="4_x0004__x0000__x0000_XN54_x0004__x0000__x0000_XN33_x0004__x0000__x0000_NK96_x0006__x0000__x0000_Sheet4"/>
      <sheetName val="Q3-01-duyet"/>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Thuc_thanh"/>
      <sheetName val="QL1A-QL1A_moi"/>
      <sheetName val="C_Bong_Lang"/>
      <sheetName val="Vanh_dai_III_(TKKT)"/>
      <sheetName val="NHAN_CONG"/>
      <sheetName val="DG_CAU"/>
      <sheetName val="THOP_CAU"/>
      <sheetName val="TLP_CAU"/>
      <sheetName val="XL4Poppy_(2)"/>
      <sheetName val="B_cao"/>
      <sheetName val="T_tiet"/>
      <sheetName val="T_N"/>
      <sheetName val="Tong_KLBS"/>
      <sheetName val="To_trinh"/>
      <sheetName val="Bang_du_toan"/>
      <sheetName val="Bu_gia"/>
      <sheetName val="PT_vat_tu"/>
      <sheetName val="Nam_2001"/>
      <sheetName val="Tang_TSCD_98-02"/>
      <sheetName val="BIEN_DONG"/>
      <sheetName val="TSCD_2001"/>
      <sheetName val="Quy_1-2002"/>
      <sheetName val="Quy_3-2002"/>
      <sheetName val="Quy_4-02"/>
      <sheetName val="THKL_nghiemthu"/>
      <sheetName val="DTCTtaluy_(2)"/>
      <sheetName val="KLDGTT&lt;120%_(2)"/>
      <sheetName val="TH_(2)"/>
      <sheetName val="C______Lang"/>
      <sheetName val="QL1A-QL1Q_moi"/>
      <sheetName val="KluongKm24"/>
      <sheetName val="DG_CAࡕ"/>
      <sheetName val="chi_tieu_HV"/>
      <sheetName val="tsach_&amp;_thu_hoi"/>
      <sheetName val="KK_than_ton___(2)"/>
      <sheetName val="TT_cac_ho"/>
      <sheetName val="TT_trong_nganh"/>
      <sheetName val="chi_tiet_KHM"/>
      <sheetName val="Pham_cap"/>
      <sheetName val="DT_than"/>
      <sheetName val="Doanh_thu"/>
      <sheetName val="gia_tri_SX"/>
      <sheetName val="So_Cong_nghiep"/>
      <sheetName val="Bia_BC"/>
      <sheetName val="TH_thanton"/>
      <sheetName val="Dat_da_thai"/>
      <sheetName val="GTSX_(TT)"/>
      <sheetName val="XNGBQI_(2)"/>
      <sheetName val="XNGBQI-04_(2)"/>
      <sheetName val="XNGBQII-04_(2)"/>
      <sheetName val="XNGBQII-04_(3)"/>
      <sheetName val="XNGBQIII-04_(2)"/>
      <sheetName val="XNGBQIII-04_(3)"/>
      <sheetName val="XNGBQIV-04_(2)"/>
      <sheetName val="XNGBQIV-04_(3)"/>
      <sheetName val="XNGBQI-05_(02)"/>
      <sheetName val="Gia_ban_NK_bq"/>
      <sheetName val="334_d"/>
      <sheetName val="Tai_khoan"/>
      <sheetName val="CT_doanh_thu_2005"/>
      <sheetName val="Dthu_2006_sua"/>
      <sheetName val="Doanh_thu_gia_thanh"/>
      <sheetName val="6_thang_2006"/>
      <sheetName val="Bao_cao_thue_(2)"/>
      <sheetName val="Tong_hop_CP_T10"/>
      <sheetName val="Bao_cao_thue"/>
      <sheetName val="Thue_cong_trinh"/>
      <sheetName val="Gia_thanh"/>
      <sheetName val="Pke_toan"/>
      <sheetName val="Gia_thanh_cong_trinh_-_Hoa"/>
      <sheetName val="Ke_toan_thuc_hien_cong_trinh"/>
      <sheetName val="Du_kien_DT_9_thang_de_nop"/>
      <sheetName val="DG_"/>
      <sheetName val="PV"/>
      <sheetName val="C____(_Lang"/>
      <sheetName val="Tojg_KLBS"/>
      <sheetName val="MTO_REV_0"/>
      <sheetName val="KK_bo_sung"/>
      <sheetName val="Bang TK goc"/>
      <sheetName val="DGchitiet "/>
      <sheetName val="Hạng mục 2"/>
      <sheetName val="ptdg"/>
      <sheetName val="CĮ     Lang"/>
      <sheetName val="XLÿÿest5"/>
      <sheetName val="XNGBQII-_x0010_4 (3)"/>
      <sheetName val="CT_x0000_doanh thu 2005"/>
      <sheetName val="XNGBQI-01 (02)"/>
      <sheetName val="126"/>
      <sheetName val="127"/>
      <sheetName val="128"/>
      <sheetName val="129"/>
      <sheetName val="130"/>
      <sheetName val="131"/>
      <sheetName val="132"/>
      <sheetName val="133"/>
      <sheetName val="Chart1"/>
      <sheetName val="134"/>
      <sheetName val="135"/>
      <sheetName val="136"/>
      <sheetName val="137"/>
      <sheetName val="138"/>
      <sheetName val="139"/>
      <sheetName val="KHUPHO8"/>
      <sheetName val="THONGKE"/>
      <sheetName val="Sheetr"/>
      <sheetName val="Km225_838-228_100"/>
      <sheetName val="MTO REV.2(ARMOR)"/>
      <sheetName val="Km227Э227_838s,"/>
      <sheetName val="_x0000__x0000_쫀䃝Z"/>
      <sheetName val="_x0000__x0000__x0000__x0000_¢é@Z_x0000__x000d__x0000__x0004_"/>
      <sheetName val="Na2_x0000__x0000_01"/>
      <sheetName val="NHAN"/>
      <sheetName val="_x0000__x0000__x0000__x0000_¢é@Z_x0000__x000a__x0000__x0004_"/>
      <sheetName val=""/>
      <sheetName val="CT"/>
      <sheetName val="DO_AM_DT"/>
      <sheetName val="ɂIEN_DONG"/>
      <sheetName val="DG_CA?"/>
      <sheetName val="tra-vat-lieu"/>
      <sheetName val="M+MC"/>
      <sheetName val="ctTBA"/>
      <sheetName val="Quy $-02"/>
      <sheetName val="tienluong"/>
      <sheetName val="coctuatrenda"/>
      <sheetName val="Na2"/>
      <sheetName val="4_x0004_"/>
      <sheetName val="GVL-NC-M"/>
      <sheetName val="KTQT-AF_x0003_"/>
      <sheetName val="KLDGT_x0014_&lt;120%"/>
      <sheetName val="Congt9"/>
      <sheetName val="DTCTtallu"/>
      <sheetName val="Km227?227_838s,"/>
      <sheetName val="_x0000__x0000_??Z"/>
      <sheetName val="name"/>
      <sheetName val="Du kien DT 9 thang de fop"/>
      <sheetName val="DG_CA_"/>
      <sheetName val="XNGBQIV-02_x0000__x0000_)"/>
      <sheetName val="Khoi luong"/>
      <sheetName val="DG _x0000__x0000__x0000__x0000__x0000__x0000__x0000__x0000__x0000_ _x0000_᲌Ա_x0000__x0004__x0000__x0000__x0000__x0000__x0000__x0000_窰԰_x0000__x0000__x0000__x0000__x0000_"/>
      <sheetName val="Pier"/>
      <sheetName val="Pile"/>
      <sheetName val="Na2_x0000__x0000_€01"/>
      <sheetName val="CPQL"/>
      <sheetName val="THCPQL"/>
      <sheetName val="c`i tiet KHM"/>
      <sheetName val="CI     Lang"/>
      <sheetName val="HGCHINGS"/>
      <sheetName val="T11-01"/>
      <sheetName val="T12-01"/>
      <sheetName val="01-02"/>
      <sheetName val="02-02"/>
      <sheetName val="03-02"/>
      <sheetName val="T04-02"/>
      <sheetName val="T05-02"/>
      <sheetName val="T06-T02"/>
      <sheetName val="T07-03"/>
      <sheetName val="T08-03"/>
      <sheetName val="T09-03"/>
      <sheetName val="T10-03"/>
      <sheetName val="T11-03"/>
      <sheetName val="T12-03"/>
      <sheetName val="NPLT01-04"/>
      <sheetName val="NPLT02-04"/>
      <sheetName val="NPLT03-04"/>
      <sheetName val="NPLT04-04"/>
      <sheetName val="NPLT05-04"/>
      <sheetName val="NPLT06-04"/>
      <sheetName val="NPLT07-04"/>
      <sheetName val="NPLT08-04"/>
      <sheetName val="NPLT09-04"/>
      <sheetName val="NPLT10-04"/>
      <sheetName val="NPLT11-04"/>
      <sheetName val="NPLT12-04"/>
      <sheetName val="NXT -T12 B"/>
      <sheetName val="NXT -T01-05"/>
      <sheetName val="NXT-T01-05 B"/>
      <sheetName val="NXT-T02-05"/>
      <sheetName val="NXT-T02-05B"/>
      <sheetName val="NXT-T03-05"/>
      <sheetName val="NXT-T03-05 B"/>
      <sheetName val="NXT -T04-05"/>
      <sheetName val="NXT-T05-05"/>
      <sheetName val="NXT -T06-05"/>
      <sheetName val="NXT -T07-05"/>
      <sheetName val="HGHW3"/>
      <sheetName val="HGHW4"/>
      <sheetName val="HGHW5"/>
      <sheetName val="HGCW6"/>
      <sheetName val="CH1"/>
      <sheetName val="EXP2"/>
      <sheetName val="DSMo (2)"/>
      <sheetName val="DSMo"/>
      <sheetName val="TH Mo"/>
      <sheetName val="21B"/>
      <sheetName val="143"/>
      <sheetName val="141"/>
      <sheetName val="172"/>
      <sheetName val="171"/>
      <sheetName val="170"/>
      <sheetName val="169"/>
      <sheetName val="168"/>
      <sheetName val="167"/>
      <sheetName val="166"/>
      <sheetName val="165"/>
      <sheetName val="164"/>
      <sheetName val="163"/>
      <sheetName val="162"/>
      <sheetName val="161"/>
      <sheetName val="160"/>
      <sheetName val="159"/>
      <sheetName val="158"/>
      <sheetName val="157"/>
      <sheetName val="156"/>
      <sheetName val="155"/>
      <sheetName val="154"/>
      <sheetName val="173"/>
      <sheetName val="152"/>
      <sheetName val="151"/>
      <sheetName val="150"/>
      <sheetName val="149"/>
      <sheetName val="148"/>
      <sheetName val="147"/>
      <sheetName val="146"/>
      <sheetName val="145"/>
      <sheetName val="144"/>
      <sheetName val="142"/>
      <sheetName val="140"/>
      <sheetName val="TH ho"/>
      <sheetName val="TH138-173"/>
      <sheetName val="Du Toan"/>
      <sheetName val="_x0000__x0001__x0000__x0000__x0000__x0000__x0000__x0000__x0000__x0000__x0000__x0000__x0000__x0002__x0000__x0000__x0000__x0000__x0000__x0000__x0000_Ƥ_x0000_Ő_x0000__x0000__x0000_㋎˴_x0000_"/>
      <sheetName val="Exterior Walls Finishes"/>
      <sheetName val="GIAVLIEU"/>
      <sheetName val="Km23"/>
      <sheetName val="_x0000__x0000__x0000__x0000_€¢é@Z_x0000__x000d__x0000__x0004_"/>
      <sheetName val="H?ng m?c 2"/>
      <sheetName val="Hedging"/>
      <sheetName val="mtk_b"/>
      <sheetName val="[Q3-01-duyet.xlsUboHoan"/>
      <sheetName val="00000003"/>
      <sheetName val="TTTram"/>
      <sheetName val="?IEN_DONG"/>
      <sheetName val="Tgng hop CP T10"/>
      <sheetName val="TT_10KV"/>
      <sheetName val="C?     Lang"/>
      <sheetName val="BGThau_x0008_??0000000_x0001__x0006_??Sheet1_x0008_??To"/>
      <sheetName val="NHAN?CONG"/>
      <sheetName val="BGThau_x0008_?0000000_x0001__x0006_?Sheet1_x0008_?To dr"/>
      <sheetName val="Na2??01"/>
      <sheetName val="CT?doanh thu 2005"/>
      <sheetName val="4_x0004_??XN54_x0004_??XN33_x0004_??NK96_x0006_??Sheet4"/>
      <sheetName val="??쫀䃝Z"/>
      <sheetName val="????¢é@Z?_x000d_?_x0004_"/>
      <sheetName val="BGThau_x0008_?0000000_x0001__x0006_?Sheet1_x0008_?To"/>
      <sheetName val="ThongSo"/>
      <sheetName val="Thep-MatCat"/>
      <sheetName val="Kiem-Toan"/>
      <sheetName val="NhapSL"/>
      <sheetName val="_x0000__x0000__x0000__x0000__x0000__x0000__x0000__x0000_ (2)"/>
      <sheetName val="Km2_x0000__x0000_,"/>
      <sheetName val="4_x0004_?XN54_x0004_?XN33_x0004_?NK96_x0006_?Sheet4"/>
      <sheetName val="ɂIEJ DONG"/>
      <sheetName val="SDH TP"/>
      <sheetName val="Tonghmp"/>
      <sheetName val="_x0000__x0000__x0017_[Q3-01-duyet.xls]Maumo)_x0000_?_x0000__x0000__x0000_"/>
      <sheetName val="diachi"/>
      <sheetName val="Vanh dai II_x0000__x0000__x0000_^ÀÏ"/>
      <sheetName val="Quy_2-20021"/>
      <sheetName val="To_tri_h"/>
      <sheetName val="VPN"/>
      <sheetName val="Bu_gi`"/>
      <sheetName val="˜Ünh_m÷c"/>
      <sheetName val="KLDGTT&lt;120'"/>
      <sheetName val="ESTI."/>
      <sheetName val="roto_truc"/>
      <sheetName val="Day_dt"/>
      <sheetName val="stato_tam_say"/>
      <sheetName val="Stato_ep"/>
      <sheetName val="Canh_gio"/>
      <sheetName val="Ss_Z-_GB"/>
      <sheetName val="Ünh_m÷c"/>
      <sheetName val="S29S"/>
      <sheetName val="CTdoanh_thu_2005"/>
      <sheetName val="BGThau0000000Sheet1To"/>
      <sheetName val="THPDMoi__(2)"/>
      <sheetName val="dongia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çha_tri_SX"/>
      <sheetName val="So_Conç!îfhiep"/>
      <sheetName val="S29"/>
      <sheetName val="Dang_TSCD_98-02"/>
      <sheetName val="Tang_TRCD_98-02"/>
      <sheetName val="TSCD_2000"/>
      <sheetName val="XNGBQII-4_(3)"/>
      <sheetName val="CHIET_TINH_TBA"/>
      <sheetName val="Bang_TK_goc"/>
      <sheetName val="DGchitiet_"/>
      <sheetName val="4XN54XN33NK96Sheet4"/>
      <sheetName val="_IEN_DONG"/>
      <sheetName val="S29??S"/>
      <sheetName val="TH (2+"/>
      <sheetName val="100000p0"/>
      <sheetName val="30000:00"/>
      <sheetName val="T.tidt"/>
      <sheetName val="coJoan"/>
      <sheetName val="XN&lt;4"/>
      <sheetName val="CL_x0007_G"/>
      <sheetName val="Tongh$p"/>
      <sheetName val="Tang TSCD 90-02"/>
      <sheetName val="Qy 1-2002"/>
      <sheetName val="Quy 3-2x02"/>
      <sheetName val="C/     Lang"/>
      <sheetName val="Qheet19"/>
      <sheetName val="THKL nghiamthu"/>
      <sheetName val="Balg du toan"/>
      <sheetName val="Thuc_thanh1"/>
      <sheetName val="QL1A-QL1A_moi1"/>
      <sheetName val="C_Bong_Lang1"/>
      <sheetName val="Vanh_dai_III_(TKKT)1"/>
      <sheetName val="NHAN_CONG1"/>
      <sheetName val="DG_CAU1"/>
      <sheetName val="THOP_CAU1"/>
      <sheetName val="TLP_CAU1"/>
      <sheetName val="XL4Poppy_(2)1"/>
      <sheetName val="Tong_KLBS1"/>
      <sheetName val="To_trinh1"/>
      <sheetName val="B_cao1"/>
      <sheetName val="T_tiet1"/>
      <sheetName val="T_N1"/>
      <sheetName val="Bang_du_toan1"/>
      <sheetName val="Bu_gia1"/>
      <sheetName val="PT_vat_tu1"/>
      <sheetName val="Nam_20011"/>
      <sheetName val="Tang_TSCD_98-021"/>
      <sheetName val="��nh m�c"/>
      <sheetName val="Na2_x0000__x0000_�01"/>
      <sheetName val="S�eet9"/>
      <sheetName val="�ha tri SX"/>
      <sheetName val="So Con�!�fhiep"/>
      <sheetName val="XL��est5"/>
      <sheetName val="_x0000__x0000__x0000__x0000_���@Z_x0000__x000d__x0000__x0004_"/>
      <sheetName val="Tai_khկ_x0000_缀"/>
      <sheetName val="S29?S"/>
      <sheetName val="S29__S"/>
      <sheetName val="S29_S"/>
      <sheetName val="NHAN_CWNG"/>
      <sheetName val="MTO_REV_2(ARMOR)"/>
      <sheetName val="CĮ_____Lang"/>
      <sheetName val="BO"/>
      <sheetName val="_x0000__x0000__x0000__x0000_€¢é@Z_x0000__x000a__x0000__x0004_"/>
      <sheetName val="Km033s,"/>
      <sheetName val="B-B"/>
      <sheetName val="Shѥet10"/>
    </sheetNames>
    <sheetDataSet>
      <sheetData sheetId="0" refreshError="1">
        <row r="29">
          <cell r="E29">
            <v>9566000</v>
          </cell>
        </row>
      </sheetData>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refreshError="1"/>
      <sheetData sheetId="117" refreshError="1"/>
      <sheetData sheetId="118"/>
      <sheetData sheetId="119" refreshError="1"/>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efreshError="1"/>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efreshError="1"/>
      <sheetData sheetId="202" refreshError="1"/>
      <sheetData sheetId="203"/>
      <sheetData sheetId="204"/>
      <sheetData sheetId="205"/>
      <sheetData sheetId="206"/>
      <sheetData sheetId="207"/>
      <sheetData sheetId="208" refreshError="1"/>
      <sheetData sheetId="209"/>
      <sheetData sheetId="210" refreshError="1"/>
      <sheetData sheetId="211" refreshError="1"/>
      <sheetData sheetId="212" refreshError="1"/>
      <sheetData sheetId="213" refreshError="1"/>
      <sheetData sheetId="214" refreshError="1"/>
      <sheetData sheetId="215"/>
      <sheetData sheetId="216" refreshError="1"/>
      <sheetData sheetId="217"/>
      <sheetData sheetId="218" refreshError="1"/>
      <sheetData sheetId="219" refreshError="1"/>
      <sheetData sheetId="220"/>
      <sheetData sheetId="221"/>
      <sheetData sheetId="222"/>
      <sheetData sheetId="223"/>
      <sheetData sheetId="224"/>
      <sheetData sheetId="225"/>
      <sheetData sheetId="226"/>
      <sheetData sheetId="227" refreshError="1"/>
      <sheetData sheetId="228" refreshError="1"/>
      <sheetData sheetId="229" refreshError="1"/>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refreshError="1"/>
      <sheetData sheetId="247"/>
      <sheetData sheetId="248" refreshError="1"/>
      <sheetData sheetId="249"/>
      <sheetData sheetId="250"/>
      <sheetData sheetId="251"/>
      <sheetData sheetId="252"/>
      <sheetData sheetId="253"/>
      <sheetData sheetId="254"/>
      <sheetData sheetId="255" refreshError="1"/>
      <sheetData sheetId="256"/>
      <sheetData sheetId="257"/>
      <sheetData sheetId="258"/>
      <sheetData sheetId="259"/>
      <sheetData sheetId="260"/>
      <sheetData sheetId="261"/>
      <sheetData sheetId="262" refreshError="1"/>
      <sheetData sheetId="263"/>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sheetData sheetId="296"/>
      <sheetData sheetId="297"/>
      <sheetData sheetId="298"/>
      <sheetData sheetId="299"/>
      <sheetData sheetId="300"/>
      <sheetData sheetId="301" refreshError="1"/>
      <sheetData sheetId="302" refreshError="1"/>
      <sheetData sheetId="303" refreshError="1"/>
      <sheetData sheetId="304" refreshError="1"/>
      <sheetData sheetId="305" refreshError="1"/>
      <sheetData sheetId="306"/>
      <sheetData sheetId="307" refreshError="1"/>
      <sheetData sheetId="308" refreshError="1"/>
      <sheetData sheetId="309" refreshError="1"/>
      <sheetData sheetId="310"/>
      <sheetData sheetId="311"/>
      <sheetData sheetId="312"/>
      <sheetData sheetId="313"/>
      <sheetData sheetId="314"/>
      <sheetData sheetId="315" refreshError="1"/>
      <sheetData sheetId="316" refreshError="1"/>
      <sheetData sheetId="317" refreshError="1"/>
      <sheetData sheetId="318"/>
      <sheetData sheetId="319"/>
      <sheetData sheetId="320"/>
      <sheetData sheetId="321"/>
      <sheetData sheetId="322" refreshError="1"/>
      <sheetData sheetId="323" refreshError="1"/>
      <sheetData sheetId="324" refreshError="1"/>
      <sheetData sheetId="325" refreshError="1"/>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sheetData sheetId="435"/>
      <sheetData sheetId="436"/>
      <sheetData sheetId="437"/>
      <sheetData sheetId="438"/>
      <sheetData sheetId="439"/>
      <sheetData sheetId="440"/>
      <sheetData sheetId="441"/>
      <sheetData sheetId="442"/>
      <sheetData sheetId="443"/>
      <sheetData sheetId="444"/>
      <sheetData sheetId="445"/>
      <sheetData sheetId="446" refreshError="1"/>
      <sheetData sheetId="447"/>
      <sheetData sheetId="448"/>
      <sheetData sheetId="449"/>
      <sheetData sheetId="450"/>
      <sheetData sheetId="451"/>
      <sheetData sheetId="452"/>
      <sheetData sheetId="453"/>
      <sheetData sheetId="454"/>
      <sheetData sheetId="455"/>
      <sheetData sheetId="456"/>
      <sheetData sheetId="457" refreshError="1"/>
      <sheetData sheetId="458"/>
      <sheetData sheetId="459" refreshError="1"/>
      <sheetData sheetId="460" refreshError="1"/>
      <sheetData sheetId="46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sheetData sheetId="473" refreshError="1"/>
      <sheetData sheetId="474" refreshError="1"/>
      <sheetData sheetId="475" refreshError="1"/>
      <sheetData sheetId="476" refreshError="1"/>
      <sheetData sheetId="477" refreshError="1"/>
      <sheetData sheetId="478"/>
      <sheetData sheetId="479"/>
      <sheetData sheetId="480"/>
      <sheetData sheetId="481"/>
      <sheetData sheetId="482" refreshError="1"/>
      <sheetData sheetId="483" refreshError="1"/>
      <sheetData sheetId="484" refreshError="1"/>
      <sheetData sheetId="485"/>
      <sheetData sheetId="486" refreshError="1"/>
      <sheetData sheetId="487"/>
      <sheetData sheetId="488" refreshError="1"/>
      <sheetData sheetId="489"/>
      <sheetData sheetId="490" refreshError="1"/>
      <sheetData sheetId="491" refreshError="1"/>
      <sheetData sheetId="492" refreshError="1"/>
      <sheetData sheetId="493"/>
      <sheetData sheetId="494"/>
      <sheetData sheetId="495"/>
      <sheetData sheetId="496" refreshError="1"/>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refreshError="1"/>
      <sheetData sheetId="542" refreshError="1"/>
      <sheetData sheetId="543" refreshError="1"/>
      <sheetData sheetId="544"/>
      <sheetData sheetId="545" refreshError="1"/>
      <sheetData sheetId="546" refreshError="1"/>
      <sheetData sheetId="547" refreshError="1"/>
      <sheetData sheetId="548"/>
      <sheetData sheetId="549"/>
      <sheetData sheetId="550"/>
      <sheetData sheetId="551"/>
      <sheetData sheetId="552"/>
      <sheetData sheetId="553"/>
      <sheetData sheetId="554"/>
      <sheetData sheetId="555"/>
      <sheetData sheetId="556"/>
      <sheetData sheetId="557"/>
      <sheetData sheetId="558"/>
      <sheetData sheetId="559"/>
      <sheetData sheetId="560" refreshError="1"/>
      <sheetData sheetId="561"/>
      <sheetData sheetId="562" refreshError="1"/>
      <sheetData sheetId="563"/>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sheetData sheetId="581"/>
      <sheetData sheetId="582" refreshError="1"/>
      <sheetData sheetId="583" refreshError="1"/>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refreshError="1"/>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refreshError="1"/>
      <sheetData sheetId="698" refreshError="1"/>
      <sheetData sheetId="699" refreshError="1"/>
      <sheetData sheetId="700" refreshError="1"/>
      <sheetData sheetId="701" refreshError="1"/>
      <sheetData sheetId="702"/>
      <sheetData sheetId="703" refreshError="1"/>
      <sheetData sheetId="704" refreshError="1"/>
      <sheetData sheetId="705" refreshError="1"/>
      <sheetData sheetId="706" refreshError="1"/>
      <sheetData sheetId="707"/>
      <sheetData sheetId="708" refreshError="1"/>
      <sheetData sheetId="709" refreshError="1"/>
      <sheetData sheetId="710" refreshError="1"/>
      <sheetData sheetId="711" refreshError="1"/>
      <sheetData sheetId="712" refreshError="1"/>
      <sheetData sheetId="713"/>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
      <sheetName val="English"/>
      <sheetName val="BO"/>
      <sheetName val="TongDT"/>
      <sheetName val="CUOCVL"/>
      <sheetName val="BUVL"/>
      <sheetName val="NCONG"/>
      <sheetName val="MAY"/>
      <sheetName val="dthsen1"/>
      <sheetName val="dthsen2"/>
      <sheetName val="khehoi"/>
      <sheetName val="Dongxung "/>
      <sheetName val="vandiem1"/>
      <sheetName val="vandiem2"/>
      <sheetName val="Tai khoan"/>
      <sheetName val="hoasenbosung"/>
      <sheetName val="TVL"/>
      <sheetName val="Tongke"/>
      <sheetName val="Open"/>
      <sheetName val="Function"/>
      <sheetName val="Noisuy-LLL"/>
      <sheetName val="DTXL"/>
      <sheetName val="INV"/>
      <sheetName val="Sheet3"/>
      <sheetName val="XXXXXXXX"/>
      <sheetName val="XXXXXXX0"/>
      <sheetName val="XXXXXXX1"/>
      <sheetName val="XXXXXXX2"/>
      <sheetName val="XXXXXXX3"/>
      <sheetName val="XXXXXXX4"/>
      <sheetName val="TONG KE DZ 0.4 KV"/>
      <sheetName val="DO AM DT"/>
      <sheetName val="15-05-08"/>
      <sheetName val="BB tuan"/>
      <sheetName val="BB ngay"/>
      <sheetName val="CT"/>
      <sheetName val="Sheet1"/>
      <sheetName val="KVT NhËp kho"/>
      <sheetName val="144"/>
      <sheetName val="142"/>
      <sheetName val="SO CAI 111"/>
      <sheetName val="111"/>
      <sheetName val="112"/>
      <sheetName val="811"/>
      <sheetName val="sc642"/>
      <sheetName val="642"/>
      <sheetName val="sc627"/>
      <sheetName val="sxkddd"/>
      <sheetName val="Cau"/>
      <sheetName val="doi 601"/>
      <sheetName val="ngoc hoi"/>
      <sheetName val="ngo may"/>
      <sheetName val="dak to"/>
      <sheetName val="thuy dien"/>
      <sheetName val="sc6211"/>
      <sheetName val="6211"/>
      <sheetName val="konplong"/>
      <sheetName val="truong"/>
      <sheetName val="627"/>
      <sheetName val="411"/>
      <sheetName val="338"/>
      <sheetName val="334"/>
      <sheetName val="333.4"/>
      <sheetName val="333.1"/>
      <sheetName val="Sæ c¸i 131"/>
      <sheetName val="131,"/>
      <sheetName val="133"/>
      <sheetName val="CT 133"/>
      <sheetName val="214"/>
      <sheetName val="211"/>
      <sheetName val="154"/>
      <sheetName val="153"/>
      <sheetName val="152"/>
      <sheetName val="632"/>
      <sheetName val="622"/>
      <sheetName val="SC621"/>
      <sheetName val="331"/>
      <sheetName val="421"/>
      <sheetName val="311"/>
      <sheetName val="635"/>
      <sheetName val="515"/>
      <sheetName val="511"/>
      <sheetName val="621"/>
      <sheetName val="XL4Poppy"/>
      <sheetName val="Tong_ke"/>
      <sheetName val="TL rieng"/>
      <sheetName val="ptdg"/>
      <sheetName val="Thuc thanh"/>
      <sheetName val="QTXD"/>
      <sheetName val="B-B"/>
      <sheetName val="Analysis"/>
      <sheetName val="C-C"/>
      <sheetName val="D-D"/>
      <sheetName val="CPQL"/>
      <sheetName val="THCPQL"/>
      <sheetName val="TTDZ22"/>
      <sheetName val="DI-ES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sheetData sheetId="17" refreshError="1"/>
      <sheetData sheetId="18" refreshError="1"/>
      <sheetData sheetId="19" refreshError="1"/>
      <sheetData sheetId="20"/>
      <sheetData sheetId="21" refreshError="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sheetData sheetId="93"/>
      <sheetData sheetId="94" refreshError="1"/>
      <sheetData sheetId="95" refreshError="1"/>
      <sheetData sheetId="9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da"/>
      <sheetName val="vc"/>
      <sheetName val="tra_vat_lieu"/>
      <sheetName val="PTDG_duong"/>
      <sheetName val="DTCT-TB"/>
      <sheetName val="GTXL"/>
      <sheetName val="PTDG cau"/>
      <sheetName val="dtct cau"/>
      <sheetName val="TH cau trung"/>
      <sheetName val="TH"/>
      <sheetName val="Tra_bang"/>
      <sheetName val="KSTK"/>
      <sheetName val="Bang don gia ks"/>
      <sheetName val="th1"/>
      <sheetName val="denbu"/>
      <sheetName val="TB"/>
      <sheetName val="KSTK-BVTC"/>
      <sheetName val="KSTK-BVTC (2)"/>
      <sheetName val="trabang2"/>
      <sheetName val="VCTbi"/>
      <sheetName val="VC-DC-DH"/>
      <sheetName val="XXXXXXXX"/>
      <sheetName val="XL4Test5"/>
      <sheetName val="Tam nhin"/>
      <sheetName val="Thuc thanh"/>
      <sheetName val="DO AM D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9">
          <cell r="A9">
            <v>47</v>
          </cell>
        </row>
        <row r="10">
          <cell r="A10">
            <v>49</v>
          </cell>
        </row>
        <row r="11">
          <cell r="A11">
            <v>48</v>
          </cell>
        </row>
        <row r="12">
          <cell r="A12">
            <v>50</v>
          </cell>
        </row>
        <row r="13">
          <cell r="A13">
            <v>51</v>
          </cell>
        </row>
        <row r="14">
          <cell r="A14">
            <v>90</v>
          </cell>
        </row>
        <row r="15">
          <cell r="A15">
            <v>52</v>
          </cell>
        </row>
        <row r="18">
          <cell r="A18">
            <v>78</v>
          </cell>
        </row>
        <row r="19">
          <cell r="A19">
            <v>88</v>
          </cell>
        </row>
        <row r="20">
          <cell r="A20">
            <v>72</v>
          </cell>
        </row>
        <row r="21">
          <cell r="A21">
            <v>73</v>
          </cell>
        </row>
        <row r="22">
          <cell r="A22">
            <v>76</v>
          </cell>
        </row>
        <row r="23">
          <cell r="A23">
            <v>77</v>
          </cell>
        </row>
        <row r="24">
          <cell r="A24">
            <v>79</v>
          </cell>
        </row>
        <row r="25">
          <cell r="A25">
            <v>74</v>
          </cell>
        </row>
        <row r="26">
          <cell r="A26">
            <v>80</v>
          </cell>
        </row>
        <row r="29">
          <cell r="A29">
            <v>53</v>
          </cell>
        </row>
        <row r="30">
          <cell r="A30">
            <v>54</v>
          </cell>
        </row>
        <row r="31">
          <cell r="A31">
            <v>7</v>
          </cell>
        </row>
        <row r="32">
          <cell r="A32">
            <v>9</v>
          </cell>
        </row>
        <row r="33">
          <cell r="A33">
            <v>10</v>
          </cell>
        </row>
        <row r="34">
          <cell r="A34">
            <v>8</v>
          </cell>
        </row>
        <row r="37">
          <cell r="A37">
            <v>82</v>
          </cell>
        </row>
        <row r="39">
          <cell r="A39">
            <v>81</v>
          </cell>
        </row>
        <row r="40">
          <cell r="A40">
            <v>83</v>
          </cell>
        </row>
        <row r="41">
          <cell r="A41">
            <v>56</v>
          </cell>
        </row>
        <row r="42">
          <cell r="A42">
            <v>57</v>
          </cell>
        </row>
        <row r="43">
          <cell r="A43">
            <v>59</v>
          </cell>
        </row>
        <row r="44">
          <cell r="A44">
            <v>60</v>
          </cell>
        </row>
        <row r="45">
          <cell r="A45">
            <v>58</v>
          </cell>
        </row>
        <row r="48">
          <cell r="A48">
            <v>85</v>
          </cell>
        </row>
        <row r="49">
          <cell r="A49">
            <v>88</v>
          </cell>
        </row>
        <row r="51">
          <cell r="A51">
            <v>89</v>
          </cell>
        </row>
        <row r="52">
          <cell r="A52">
            <v>84</v>
          </cell>
        </row>
        <row r="55">
          <cell r="A55">
            <v>64</v>
          </cell>
        </row>
        <row r="56">
          <cell r="A56">
            <v>65</v>
          </cell>
        </row>
        <row r="57">
          <cell r="A57">
            <v>99</v>
          </cell>
        </row>
        <row r="58">
          <cell r="A58">
            <v>66</v>
          </cell>
        </row>
        <row r="59">
          <cell r="A59">
            <v>67</v>
          </cell>
        </row>
        <row r="60">
          <cell r="A60">
            <v>68</v>
          </cell>
        </row>
        <row r="61">
          <cell r="A61">
            <v>69</v>
          </cell>
        </row>
        <row r="64">
          <cell r="A64">
            <v>91</v>
          </cell>
        </row>
        <row r="65">
          <cell r="A65">
            <v>92</v>
          </cell>
        </row>
        <row r="66">
          <cell r="A66">
            <v>93</v>
          </cell>
        </row>
        <row r="67">
          <cell r="A67">
            <v>94</v>
          </cell>
        </row>
        <row r="68">
          <cell r="A68">
            <v>95</v>
          </cell>
        </row>
        <row r="69">
          <cell r="A69">
            <v>98</v>
          </cell>
        </row>
        <row r="70">
          <cell r="A70">
            <v>96</v>
          </cell>
        </row>
        <row r="71">
          <cell r="A71">
            <v>97</v>
          </cell>
        </row>
        <row r="72">
          <cell r="A72">
            <v>99</v>
          </cell>
        </row>
        <row r="75">
          <cell r="A75">
            <v>70</v>
          </cell>
        </row>
        <row r="76">
          <cell r="A76">
            <v>99</v>
          </cell>
        </row>
        <row r="77">
          <cell r="A77">
            <v>62</v>
          </cell>
        </row>
        <row r="78">
          <cell r="A78">
            <v>23</v>
          </cell>
        </row>
        <row r="79">
          <cell r="A79">
            <v>1</v>
          </cell>
        </row>
        <row r="82">
          <cell r="A82">
            <v>27</v>
          </cell>
        </row>
        <row r="83">
          <cell r="A83">
            <v>28</v>
          </cell>
        </row>
        <row r="84">
          <cell r="A84">
            <v>26</v>
          </cell>
        </row>
        <row r="85">
          <cell r="A85">
            <v>33</v>
          </cell>
        </row>
        <row r="86">
          <cell r="A86">
            <v>71</v>
          </cell>
        </row>
        <row r="87">
          <cell r="A87">
            <v>29</v>
          </cell>
        </row>
        <row r="88">
          <cell r="A88">
            <v>30</v>
          </cell>
        </row>
        <row r="89">
          <cell r="A89">
            <v>31</v>
          </cell>
        </row>
        <row r="90">
          <cell r="A90">
            <v>32</v>
          </cell>
        </row>
        <row r="91">
          <cell r="A91">
            <v>42</v>
          </cell>
        </row>
        <row r="92">
          <cell r="A92">
            <v>25</v>
          </cell>
        </row>
        <row r="93">
          <cell r="A93">
            <v>4</v>
          </cell>
        </row>
        <row r="94">
          <cell r="A94">
            <v>99</v>
          </cell>
        </row>
        <row r="95">
          <cell r="A95">
            <v>61</v>
          </cell>
        </row>
        <row r="96">
          <cell r="A96">
            <v>63</v>
          </cell>
        </row>
        <row r="97">
          <cell r="A97">
            <v>41</v>
          </cell>
        </row>
        <row r="100">
          <cell r="A100">
            <v>34</v>
          </cell>
        </row>
        <row r="101">
          <cell r="A101">
            <v>37</v>
          </cell>
        </row>
        <row r="102">
          <cell r="A102">
            <v>38</v>
          </cell>
        </row>
        <row r="103">
          <cell r="A103">
            <v>36</v>
          </cell>
        </row>
        <row r="104">
          <cell r="A104">
            <v>35</v>
          </cell>
        </row>
        <row r="107">
          <cell r="A107">
            <v>86</v>
          </cell>
        </row>
        <row r="108">
          <cell r="A108">
            <v>87</v>
          </cell>
        </row>
        <row r="109">
          <cell r="A109">
            <v>88</v>
          </cell>
        </row>
        <row r="112">
          <cell r="A112">
            <v>7</v>
          </cell>
        </row>
        <row r="113">
          <cell r="A113">
            <v>9</v>
          </cell>
        </row>
        <row r="114">
          <cell r="A114">
            <v>10</v>
          </cell>
        </row>
        <row r="115">
          <cell r="A115">
            <v>8</v>
          </cell>
        </row>
        <row r="116">
          <cell r="A116">
            <v>11</v>
          </cell>
        </row>
        <row r="117">
          <cell r="A117">
            <v>12</v>
          </cell>
        </row>
        <row r="118">
          <cell r="A118">
            <v>23</v>
          </cell>
        </row>
        <row r="119">
          <cell r="A119">
            <v>5</v>
          </cell>
        </row>
        <row r="120">
          <cell r="A120">
            <v>2</v>
          </cell>
        </row>
        <row r="121">
          <cell r="A121">
            <v>3</v>
          </cell>
        </row>
        <row r="122">
          <cell r="A122">
            <v>16</v>
          </cell>
        </row>
        <row r="123">
          <cell r="A123">
            <v>17</v>
          </cell>
        </row>
        <row r="124">
          <cell r="A124">
            <v>18</v>
          </cell>
        </row>
        <row r="127">
          <cell r="A127">
            <v>21</v>
          </cell>
        </row>
        <row r="128">
          <cell r="A128">
            <v>23</v>
          </cell>
        </row>
        <row r="129">
          <cell r="A129">
            <v>37</v>
          </cell>
        </row>
        <row r="130">
          <cell r="A130">
            <v>38</v>
          </cell>
        </row>
        <row r="131">
          <cell r="A131">
            <v>39</v>
          </cell>
        </row>
        <row r="132">
          <cell r="A132">
            <v>40</v>
          </cell>
        </row>
        <row r="136">
          <cell r="A136">
            <v>19</v>
          </cell>
        </row>
        <row r="140">
          <cell r="A140">
            <v>43</v>
          </cell>
        </row>
        <row r="141">
          <cell r="A141">
            <v>44</v>
          </cell>
        </row>
        <row r="142">
          <cell r="A142">
            <v>50</v>
          </cell>
        </row>
        <row r="143">
          <cell r="A143">
            <v>51</v>
          </cell>
        </row>
        <row r="144">
          <cell r="A144">
            <v>48</v>
          </cell>
        </row>
        <row r="145">
          <cell r="A145">
            <v>45</v>
          </cell>
        </row>
        <row r="146">
          <cell r="A146">
            <v>46</v>
          </cell>
        </row>
        <row r="147">
          <cell r="A147">
            <v>52</v>
          </cell>
        </row>
        <row r="150">
          <cell r="A150">
            <v>78</v>
          </cell>
        </row>
        <row r="151">
          <cell r="A151">
            <v>75</v>
          </cell>
        </row>
        <row r="152">
          <cell r="A152">
            <v>78</v>
          </cell>
        </row>
        <row r="153">
          <cell r="A153">
            <v>80</v>
          </cell>
        </row>
        <row r="156">
          <cell r="A156">
            <v>53</v>
          </cell>
        </row>
        <row r="157">
          <cell r="A157">
            <v>54</v>
          </cell>
        </row>
        <row r="158">
          <cell r="A158">
            <v>55</v>
          </cell>
        </row>
        <row r="159">
          <cell r="A159">
            <v>86</v>
          </cell>
        </row>
        <row r="160">
          <cell r="A160">
            <v>7</v>
          </cell>
        </row>
        <row r="161">
          <cell r="A161">
            <v>9</v>
          </cell>
        </row>
        <row r="162">
          <cell r="A162">
            <v>10</v>
          </cell>
        </row>
        <row r="163">
          <cell r="A163">
            <v>8</v>
          </cell>
        </row>
        <row r="166">
          <cell r="A166">
            <v>82</v>
          </cell>
        </row>
        <row r="168">
          <cell r="A168">
            <v>81</v>
          </cell>
        </row>
        <row r="169">
          <cell r="A169">
            <v>83</v>
          </cell>
        </row>
        <row r="170">
          <cell r="A170">
            <v>56</v>
          </cell>
        </row>
        <row r="171">
          <cell r="A171">
            <v>57</v>
          </cell>
        </row>
        <row r="172">
          <cell r="A172">
            <v>59</v>
          </cell>
        </row>
        <row r="173">
          <cell r="A173">
            <v>60</v>
          </cell>
        </row>
        <row r="174">
          <cell r="A174">
            <v>58</v>
          </cell>
        </row>
        <row r="177">
          <cell r="A177">
            <v>85</v>
          </cell>
        </row>
        <row r="178">
          <cell r="A178">
            <v>89</v>
          </cell>
        </row>
        <row r="179">
          <cell r="A179">
            <v>84</v>
          </cell>
        </row>
        <row r="182">
          <cell r="A182">
            <v>64</v>
          </cell>
        </row>
        <row r="183">
          <cell r="A183">
            <v>65</v>
          </cell>
        </row>
        <row r="184">
          <cell r="A184">
            <v>99</v>
          </cell>
        </row>
        <row r="185">
          <cell r="A185">
            <v>66</v>
          </cell>
        </row>
        <row r="186">
          <cell r="A186">
            <v>67</v>
          </cell>
        </row>
        <row r="187">
          <cell r="A187">
            <v>68</v>
          </cell>
        </row>
        <row r="188">
          <cell r="A188">
            <v>69</v>
          </cell>
        </row>
        <row r="191">
          <cell r="A191">
            <v>91</v>
          </cell>
        </row>
        <row r="192">
          <cell r="A192">
            <v>92</v>
          </cell>
        </row>
        <row r="193">
          <cell r="A193">
            <v>93</v>
          </cell>
        </row>
        <row r="194">
          <cell r="A194">
            <v>94</v>
          </cell>
        </row>
        <row r="195">
          <cell r="A195">
            <v>95</v>
          </cell>
        </row>
        <row r="196">
          <cell r="A196">
            <v>98</v>
          </cell>
        </row>
        <row r="197">
          <cell r="A197">
            <v>96</v>
          </cell>
        </row>
        <row r="198">
          <cell r="A198">
            <v>97</v>
          </cell>
        </row>
        <row r="199">
          <cell r="A199">
            <v>99</v>
          </cell>
        </row>
        <row r="202">
          <cell r="A202">
            <v>70</v>
          </cell>
        </row>
        <row r="203">
          <cell r="A203">
            <v>99</v>
          </cell>
        </row>
        <row r="204">
          <cell r="A204">
            <v>61</v>
          </cell>
        </row>
        <row r="205">
          <cell r="A205">
            <v>23</v>
          </cell>
        </row>
        <row r="208">
          <cell r="A208">
            <v>27</v>
          </cell>
        </row>
        <row r="209">
          <cell r="A209">
            <v>28</v>
          </cell>
        </row>
        <row r="210">
          <cell r="A210">
            <v>26</v>
          </cell>
        </row>
        <row r="211">
          <cell r="A211">
            <v>33</v>
          </cell>
        </row>
        <row r="212">
          <cell r="A212">
            <v>29</v>
          </cell>
        </row>
        <row r="213">
          <cell r="A213">
            <v>30</v>
          </cell>
        </row>
        <row r="214">
          <cell r="A214">
            <v>31</v>
          </cell>
        </row>
        <row r="215">
          <cell r="A215">
            <v>32</v>
          </cell>
        </row>
        <row r="216">
          <cell r="A216">
            <v>42</v>
          </cell>
        </row>
        <row r="217">
          <cell r="A217">
            <v>25</v>
          </cell>
        </row>
        <row r="218">
          <cell r="A218">
            <v>4</v>
          </cell>
        </row>
        <row r="219">
          <cell r="A219">
            <v>99</v>
          </cell>
        </row>
        <row r="220">
          <cell r="A220">
            <v>63</v>
          </cell>
        </row>
        <row r="221">
          <cell r="A221">
            <v>41</v>
          </cell>
        </row>
        <row r="224">
          <cell r="A224">
            <v>34</v>
          </cell>
        </row>
        <row r="225">
          <cell r="A225">
            <v>37</v>
          </cell>
        </row>
        <row r="226">
          <cell r="A226">
            <v>38</v>
          </cell>
        </row>
        <row r="227">
          <cell r="A227">
            <v>36</v>
          </cell>
        </row>
        <row r="228">
          <cell r="A228">
            <v>35</v>
          </cell>
        </row>
        <row r="231">
          <cell r="A231">
            <v>7</v>
          </cell>
        </row>
        <row r="232">
          <cell r="A232">
            <v>9</v>
          </cell>
        </row>
        <row r="233">
          <cell r="A233">
            <v>10</v>
          </cell>
        </row>
        <row r="234">
          <cell r="A234">
            <v>8</v>
          </cell>
        </row>
        <row r="235">
          <cell r="A235">
            <v>11</v>
          </cell>
        </row>
        <row r="236">
          <cell r="A236">
            <v>12</v>
          </cell>
        </row>
        <row r="237">
          <cell r="A237">
            <v>23</v>
          </cell>
        </row>
        <row r="238">
          <cell r="A238">
            <v>5</v>
          </cell>
        </row>
        <row r="239">
          <cell r="A239">
            <v>2</v>
          </cell>
        </row>
        <row r="240">
          <cell r="A240">
            <v>3</v>
          </cell>
        </row>
        <row r="241">
          <cell r="A241">
            <v>13</v>
          </cell>
        </row>
        <row r="242">
          <cell r="A242">
            <v>14</v>
          </cell>
        </row>
        <row r="243">
          <cell r="A243">
            <v>15</v>
          </cell>
        </row>
        <row r="244">
          <cell r="A244">
            <v>17</v>
          </cell>
        </row>
        <row r="245">
          <cell r="A245">
            <v>18</v>
          </cell>
        </row>
        <row r="248">
          <cell r="A248">
            <v>21</v>
          </cell>
        </row>
        <row r="249">
          <cell r="A249">
            <v>23</v>
          </cell>
        </row>
        <row r="250">
          <cell r="A250">
            <v>37</v>
          </cell>
        </row>
        <row r="251">
          <cell r="A251">
            <v>38</v>
          </cell>
        </row>
        <row r="252">
          <cell r="A252">
            <v>39</v>
          </cell>
        </row>
        <row r="253">
          <cell r="A253">
            <v>19</v>
          </cell>
        </row>
        <row r="254">
          <cell r="A254">
            <v>40</v>
          </cell>
        </row>
        <row r="258">
          <cell r="A258">
            <v>43</v>
          </cell>
        </row>
        <row r="259">
          <cell r="A259">
            <v>44</v>
          </cell>
        </row>
        <row r="260">
          <cell r="A260">
            <v>50</v>
          </cell>
        </row>
        <row r="261">
          <cell r="A261">
            <v>51</v>
          </cell>
        </row>
        <row r="262">
          <cell r="A262">
            <v>48</v>
          </cell>
        </row>
        <row r="263">
          <cell r="A263">
            <v>45</v>
          </cell>
        </row>
        <row r="264">
          <cell r="A264">
            <v>46</v>
          </cell>
        </row>
        <row r="265">
          <cell r="A265">
            <v>52</v>
          </cell>
        </row>
        <row r="268">
          <cell r="A268">
            <v>78</v>
          </cell>
        </row>
        <row r="269">
          <cell r="A269">
            <v>75</v>
          </cell>
        </row>
        <row r="270">
          <cell r="A270">
            <v>78</v>
          </cell>
        </row>
        <row r="271">
          <cell r="A271">
            <v>80</v>
          </cell>
        </row>
        <row r="274">
          <cell r="A274">
            <v>53</v>
          </cell>
        </row>
        <row r="275">
          <cell r="A275">
            <v>54</v>
          </cell>
        </row>
        <row r="276">
          <cell r="A276">
            <v>55</v>
          </cell>
        </row>
        <row r="277">
          <cell r="A277">
            <v>86</v>
          </cell>
        </row>
        <row r="278">
          <cell r="A278">
            <v>7</v>
          </cell>
        </row>
        <row r="279">
          <cell r="A279">
            <v>9</v>
          </cell>
        </row>
        <row r="280">
          <cell r="A280">
            <v>10</v>
          </cell>
        </row>
        <row r="281">
          <cell r="A281">
            <v>8</v>
          </cell>
        </row>
        <row r="284">
          <cell r="A284">
            <v>82</v>
          </cell>
        </row>
        <row r="286">
          <cell r="A286">
            <v>81</v>
          </cell>
        </row>
        <row r="287">
          <cell r="A287">
            <v>83</v>
          </cell>
        </row>
        <row r="288">
          <cell r="A288">
            <v>56</v>
          </cell>
        </row>
        <row r="289">
          <cell r="A289">
            <v>57</v>
          </cell>
        </row>
        <row r="290">
          <cell r="A290">
            <v>59</v>
          </cell>
        </row>
        <row r="291">
          <cell r="A291">
            <v>60</v>
          </cell>
        </row>
        <row r="292">
          <cell r="A292">
            <v>58</v>
          </cell>
        </row>
        <row r="295">
          <cell r="A295">
            <v>85</v>
          </cell>
        </row>
        <row r="296">
          <cell r="A296">
            <v>89</v>
          </cell>
        </row>
        <row r="297">
          <cell r="A297">
            <v>84</v>
          </cell>
        </row>
        <row r="300">
          <cell r="A300">
            <v>64</v>
          </cell>
        </row>
        <row r="301">
          <cell r="A301">
            <v>65</v>
          </cell>
        </row>
        <row r="302">
          <cell r="A302">
            <v>99</v>
          </cell>
        </row>
        <row r="303">
          <cell r="A303">
            <v>66</v>
          </cell>
        </row>
        <row r="304">
          <cell r="A304">
            <v>67</v>
          </cell>
        </row>
        <row r="305">
          <cell r="A305">
            <v>68</v>
          </cell>
        </row>
        <row r="306">
          <cell r="A306">
            <v>69</v>
          </cell>
        </row>
        <row r="309">
          <cell r="A309">
            <v>91</v>
          </cell>
        </row>
        <row r="310">
          <cell r="A310">
            <v>92</v>
          </cell>
        </row>
        <row r="311">
          <cell r="A311">
            <v>93</v>
          </cell>
        </row>
        <row r="312">
          <cell r="A312">
            <v>94</v>
          </cell>
        </row>
        <row r="313">
          <cell r="A313">
            <v>95</v>
          </cell>
        </row>
        <row r="314">
          <cell r="A314">
            <v>98</v>
          </cell>
        </row>
        <row r="315">
          <cell r="A315">
            <v>96</v>
          </cell>
        </row>
        <row r="316">
          <cell r="A316">
            <v>97</v>
          </cell>
        </row>
        <row r="317">
          <cell r="A317">
            <v>99</v>
          </cell>
        </row>
        <row r="320">
          <cell r="A320">
            <v>70</v>
          </cell>
        </row>
        <row r="321">
          <cell r="A321">
            <v>99</v>
          </cell>
        </row>
        <row r="322">
          <cell r="A322">
            <v>61</v>
          </cell>
        </row>
        <row r="323">
          <cell r="A323">
            <v>23</v>
          </cell>
        </row>
        <row r="326">
          <cell r="A326">
            <v>27</v>
          </cell>
        </row>
        <row r="327">
          <cell r="A327">
            <v>28</v>
          </cell>
        </row>
        <row r="328">
          <cell r="A328">
            <v>26</v>
          </cell>
        </row>
        <row r="329">
          <cell r="A329">
            <v>33</v>
          </cell>
        </row>
        <row r="330">
          <cell r="A330">
            <v>29</v>
          </cell>
        </row>
        <row r="331">
          <cell r="A331">
            <v>30</v>
          </cell>
        </row>
        <row r="332">
          <cell r="A332">
            <v>31</v>
          </cell>
        </row>
        <row r="333">
          <cell r="A333">
            <v>32</v>
          </cell>
        </row>
        <row r="334">
          <cell r="A334">
            <v>25</v>
          </cell>
        </row>
        <row r="335">
          <cell r="A335">
            <v>4</v>
          </cell>
        </row>
        <row r="336">
          <cell r="A336">
            <v>99</v>
          </cell>
        </row>
        <row r="337">
          <cell r="A337">
            <v>63</v>
          </cell>
        </row>
        <row r="338">
          <cell r="A338">
            <v>61</v>
          </cell>
        </row>
        <row r="341">
          <cell r="A341">
            <v>34</v>
          </cell>
        </row>
        <row r="342">
          <cell r="A342">
            <v>37</v>
          </cell>
        </row>
        <row r="343">
          <cell r="A343">
            <v>38</v>
          </cell>
        </row>
        <row r="344">
          <cell r="A344">
            <v>36</v>
          </cell>
        </row>
        <row r="345">
          <cell r="A345">
            <v>35</v>
          </cell>
        </row>
        <row r="348">
          <cell r="A348">
            <v>7</v>
          </cell>
        </row>
        <row r="349">
          <cell r="A349">
            <v>9</v>
          </cell>
        </row>
        <row r="350">
          <cell r="A350">
            <v>10</v>
          </cell>
        </row>
        <row r="351">
          <cell r="A351">
            <v>8</v>
          </cell>
        </row>
        <row r="352">
          <cell r="A352">
            <v>11</v>
          </cell>
        </row>
        <row r="353">
          <cell r="A353">
            <v>12</v>
          </cell>
        </row>
        <row r="354">
          <cell r="A354">
            <v>23</v>
          </cell>
        </row>
        <row r="355">
          <cell r="A355">
            <v>5</v>
          </cell>
        </row>
        <row r="356">
          <cell r="A356">
            <v>2</v>
          </cell>
        </row>
        <row r="357">
          <cell r="A357">
            <v>3</v>
          </cell>
        </row>
        <row r="358">
          <cell r="A358">
            <v>16</v>
          </cell>
        </row>
        <row r="359">
          <cell r="A359">
            <v>17</v>
          </cell>
        </row>
        <row r="360">
          <cell r="A360">
            <v>18</v>
          </cell>
        </row>
        <row r="363">
          <cell r="A363">
            <v>21</v>
          </cell>
        </row>
        <row r="364">
          <cell r="A364">
            <v>23</v>
          </cell>
        </row>
        <row r="365">
          <cell r="A365">
            <v>37</v>
          </cell>
        </row>
        <row r="366">
          <cell r="A366">
            <v>38</v>
          </cell>
        </row>
        <row r="367">
          <cell r="A367">
            <v>39</v>
          </cell>
        </row>
        <row r="368">
          <cell r="A368">
            <v>19</v>
          </cell>
        </row>
        <row r="369">
          <cell r="A369">
            <v>40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NC duong"/>
      <sheetName val="KT duong"/>
      <sheetName val="BV duong"/>
      <sheetName val="KS duong cu"/>
      <sheetName val="BD 1-500 (1m) can"/>
      <sheetName val="BD 1-500 (1m) nuoc"/>
      <sheetName val="BD 1-200(0.5) can"/>
      <sheetName val="CD can"/>
      <sheetName val="CD nuoc"/>
      <sheetName val="TN can"/>
      <sheetName val="TN nuoc"/>
      <sheetName val="Khong che do cao"/>
      <sheetName val="Khong che mat bang"/>
      <sheetName val="Ho dao sau 2m"/>
      <sheetName val="Ho dao sau 4m"/>
      <sheetName val="Khoan tren can"/>
      <sheetName val="Khoan duoi nuoc"/>
      <sheetName val="VL,NC"/>
      <sheetName val="TN-Bson Bthach"/>
      <sheetName val="chuyen gia"/>
      <sheetName val="luumau"/>
      <sheetName val="XXXXXXXX"/>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B4" t="str">
            <v>VËt liÖu</v>
          </cell>
        </row>
        <row r="5">
          <cell r="A5">
            <v>1</v>
          </cell>
          <cell r="B5" t="str">
            <v>¸p kÕ (250bav)</v>
          </cell>
          <cell r="C5" t="str">
            <v>c¸i</v>
          </cell>
          <cell r="D5">
            <v>200000</v>
          </cell>
        </row>
        <row r="6">
          <cell r="A6">
            <v>2</v>
          </cell>
          <cell r="B6" t="str">
            <v>¸p kÕ (5-25-100bav)</v>
          </cell>
          <cell r="C6" t="str">
            <v>bé</v>
          </cell>
          <cell r="D6">
            <v>200000</v>
          </cell>
        </row>
        <row r="7">
          <cell r="A7">
            <v>3</v>
          </cell>
          <cell r="B7" t="str">
            <v>¸p kÕ b×nh h¬i (25bav)</v>
          </cell>
          <cell r="C7" t="str">
            <v>c¸i</v>
          </cell>
          <cell r="D7">
            <v>200000</v>
          </cell>
        </row>
        <row r="8">
          <cell r="A8">
            <v>4</v>
          </cell>
          <cell r="B8" t="str">
            <v>§¸ d¨m</v>
          </cell>
          <cell r="C8" t="str">
            <v>m3</v>
          </cell>
          <cell r="D8">
            <v>70000</v>
          </cell>
        </row>
        <row r="9">
          <cell r="A9">
            <v>5</v>
          </cell>
          <cell r="B9" t="str">
            <v>§¸ héc</v>
          </cell>
          <cell r="C9" t="str">
            <v>m3</v>
          </cell>
          <cell r="D9">
            <v>50000</v>
          </cell>
        </row>
        <row r="10">
          <cell r="A10">
            <v>6</v>
          </cell>
          <cell r="B10" t="str">
            <v>§¸ sái 1x2</v>
          </cell>
          <cell r="C10" t="str">
            <v>m3</v>
          </cell>
          <cell r="D10">
            <v>70000</v>
          </cell>
        </row>
        <row r="11">
          <cell r="A11">
            <v>7</v>
          </cell>
          <cell r="B11" t="str">
            <v>§µn ®o lón</v>
          </cell>
          <cell r="C11" t="str">
            <v>bé</v>
          </cell>
          <cell r="D11">
            <v>2000000</v>
          </cell>
        </row>
        <row r="12">
          <cell r="A12">
            <v>8</v>
          </cell>
          <cell r="B12" t="str">
            <v>§ång hå ®iÖn ®o v¹n n¨ng</v>
          </cell>
          <cell r="C12" t="str">
            <v>chiÕc</v>
          </cell>
          <cell r="D12">
            <v>500000</v>
          </cell>
        </row>
        <row r="13">
          <cell r="A13">
            <v>9</v>
          </cell>
          <cell r="B13" t="str">
            <v>§ång hå ®o ¸p lùc</v>
          </cell>
          <cell r="C13" t="str">
            <v>c¸i</v>
          </cell>
          <cell r="D13">
            <v>300000</v>
          </cell>
        </row>
        <row r="14">
          <cell r="A14">
            <v>10</v>
          </cell>
          <cell r="B14" t="str">
            <v>§ång hå ®o ¸p lùc 4kg/cm2</v>
          </cell>
          <cell r="C14" t="str">
            <v>c¸i</v>
          </cell>
          <cell r="D14">
            <v>300000</v>
          </cell>
        </row>
        <row r="15">
          <cell r="A15">
            <v>11</v>
          </cell>
          <cell r="B15" t="str">
            <v>§ång hå ®o ®iÖn</v>
          </cell>
          <cell r="C15" t="str">
            <v>chiÕc</v>
          </cell>
          <cell r="D15">
            <v>500000</v>
          </cell>
        </row>
        <row r="16">
          <cell r="A16">
            <v>12</v>
          </cell>
          <cell r="B16" t="str">
            <v>§ång hå ®Ó bµn</v>
          </cell>
          <cell r="C16" t="str">
            <v>c¸i</v>
          </cell>
          <cell r="D16">
            <v>15000</v>
          </cell>
        </row>
        <row r="17">
          <cell r="A17">
            <v>13</v>
          </cell>
          <cell r="B17" t="str">
            <v>§ång hå ®o biÕn d¹ng</v>
          </cell>
          <cell r="C17" t="str">
            <v>c¸i</v>
          </cell>
          <cell r="D17">
            <v>500000</v>
          </cell>
        </row>
        <row r="18">
          <cell r="A18">
            <v>14</v>
          </cell>
          <cell r="B18" t="str">
            <v>§ång hå ®o lón</v>
          </cell>
          <cell r="C18" t="str">
            <v>c¸i</v>
          </cell>
          <cell r="D18">
            <v>800000</v>
          </cell>
        </row>
        <row r="19">
          <cell r="A19">
            <v>15</v>
          </cell>
          <cell r="B19" t="str">
            <v>§ång hå ®o l­u l­îng 3m3/h</v>
          </cell>
          <cell r="C19" t="str">
            <v>c¸i</v>
          </cell>
          <cell r="D19">
            <v>150000</v>
          </cell>
        </row>
        <row r="20">
          <cell r="A20">
            <v>16</v>
          </cell>
          <cell r="B20" t="str">
            <v>§ång hå ®o møc n­íc</v>
          </cell>
          <cell r="C20" t="str">
            <v>c¸i</v>
          </cell>
          <cell r="D20">
            <v>200000</v>
          </cell>
        </row>
        <row r="21">
          <cell r="A21">
            <v>17</v>
          </cell>
          <cell r="B21" t="str">
            <v>§ång hå ®o n­íc</v>
          </cell>
          <cell r="C21" t="str">
            <v>c¸i</v>
          </cell>
          <cell r="D21">
            <v>300000</v>
          </cell>
        </row>
        <row r="22">
          <cell r="A22">
            <v>18</v>
          </cell>
          <cell r="B22" t="str">
            <v>§ång hå bÊm gi©y</v>
          </cell>
          <cell r="C22" t="str">
            <v>c¸i</v>
          </cell>
          <cell r="D22">
            <v>120000</v>
          </cell>
        </row>
        <row r="23">
          <cell r="A23">
            <v>19</v>
          </cell>
          <cell r="B23" t="str">
            <v>§ång hå l­u l­îng</v>
          </cell>
          <cell r="C23" t="str">
            <v>c¸i</v>
          </cell>
          <cell r="D23">
            <v>200000</v>
          </cell>
        </row>
        <row r="24">
          <cell r="A24">
            <v>20</v>
          </cell>
          <cell r="B24" t="str">
            <v>§Çu nèi cÇn</v>
          </cell>
          <cell r="C24" t="str">
            <v>bé</v>
          </cell>
          <cell r="D24">
            <v>180000</v>
          </cell>
        </row>
        <row r="25">
          <cell r="A25">
            <v>21</v>
          </cell>
          <cell r="B25" t="str">
            <v>§Çu nèi èng chèng</v>
          </cell>
          <cell r="C25" t="str">
            <v>c¸i</v>
          </cell>
          <cell r="D25">
            <v>40000</v>
          </cell>
        </row>
        <row r="26">
          <cell r="A26">
            <v>22</v>
          </cell>
          <cell r="B26" t="str">
            <v>§e ghÌ ®¸</v>
          </cell>
          <cell r="C26" t="str">
            <v>c¸i</v>
          </cell>
          <cell r="D26">
            <v>20000</v>
          </cell>
        </row>
        <row r="27">
          <cell r="A27">
            <v>23</v>
          </cell>
          <cell r="B27" t="str">
            <v xml:space="preserve">§iezel </v>
          </cell>
          <cell r="C27" t="str">
            <v>kg</v>
          </cell>
          <cell r="D27">
            <v>5000</v>
          </cell>
        </row>
        <row r="28">
          <cell r="A28">
            <v>24</v>
          </cell>
          <cell r="B28" t="str">
            <v>§inh</v>
          </cell>
          <cell r="C28" t="str">
            <v>kg</v>
          </cell>
          <cell r="D28">
            <v>5000</v>
          </cell>
        </row>
        <row r="29">
          <cell r="A29">
            <v>25</v>
          </cell>
          <cell r="B29" t="str">
            <v>§inh + d©y thÐp</v>
          </cell>
          <cell r="C29" t="str">
            <v>kg</v>
          </cell>
          <cell r="D29">
            <v>5000</v>
          </cell>
        </row>
        <row r="30">
          <cell r="A30">
            <v>26</v>
          </cell>
          <cell r="B30" t="str">
            <v>§inh ®Üa</v>
          </cell>
          <cell r="C30" t="str">
            <v>kg</v>
          </cell>
          <cell r="D30">
            <v>5000</v>
          </cell>
        </row>
        <row r="31">
          <cell r="A31">
            <v>27</v>
          </cell>
          <cell r="B31" t="str">
            <v>§inh 10 cm</v>
          </cell>
          <cell r="C31" t="str">
            <v>kg</v>
          </cell>
          <cell r="D31">
            <v>5000</v>
          </cell>
        </row>
        <row r="32">
          <cell r="A32">
            <v>28</v>
          </cell>
          <cell r="B32" t="str">
            <v>§inh 3 cm</v>
          </cell>
          <cell r="C32" t="str">
            <v>kg</v>
          </cell>
          <cell r="D32">
            <v>5000</v>
          </cell>
        </row>
        <row r="33">
          <cell r="A33">
            <v>29</v>
          </cell>
          <cell r="B33" t="str">
            <v>§inh ch÷ U</v>
          </cell>
          <cell r="C33" t="str">
            <v>kg</v>
          </cell>
          <cell r="D33">
            <v>5000</v>
          </cell>
        </row>
        <row r="34">
          <cell r="A34">
            <v>30</v>
          </cell>
          <cell r="B34" t="str">
            <v>§iÖn cùc ®ång</v>
          </cell>
          <cell r="C34" t="str">
            <v>c¸i</v>
          </cell>
          <cell r="D34">
            <v>30000</v>
          </cell>
        </row>
        <row r="35">
          <cell r="A35">
            <v>31</v>
          </cell>
          <cell r="B35" t="str">
            <v>§iÖn cùc kh«ng ph©n cùc</v>
          </cell>
          <cell r="C35" t="str">
            <v>c¸i</v>
          </cell>
          <cell r="D35">
            <v>400000</v>
          </cell>
        </row>
        <row r="36">
          <cell r="A36">
            <v>32</v>
          </cell>
          <cell r="B36" t="str">
            <v>§iÖn cùc s¾t</v>
          </cell>
          <cell r="C36" t="str">
            <v>c¸i</v>
          </cell>
          <cell r="D36">
            <v>15000</v>
          </cell>
        </row>
        <row r="37">
          <cell r="A37">
            <v>33</v>
          </cell>
          <cell r="B37" t="str">
            <v>§Þa bµn ®Þa chÊt</v>
          </cell>
          <cell r="C37" t="str">
            <v>c¸i</v>
          </cell>
          <cell r="D37">
            <v>350000</v>
          </cell>
        </row>
        <row r="38">
          <cell r="A38">
            <v>34</v>
          </cell>
          <cell r="B38" t="str">
            <v>§Üa s¾t tr¸ng men</v>
          </cell>
          <cell r="C38" t="str">
            <v>c¸i</v>
          </cell>
          <cell r="D38">
            <v>8000</v>
          </cell>
        </row>
        <row r="39">
          <cell r="A39">
            <v>35</v>
          </cell>
          <cell r="B39" t="str">
            <v>§ui ®iÖn</v>
          </cell>
          <cell r="C39" t="str">
            <v>c¸i</v>
          </cell>
          <cell r="D39">
            <v>500</v>
          </cell>
        </row>
        <row r="40">
          <cell r="A40">
            <v>36</v>
          </cell>
          <cell r="B40" t="str">
            <v>¶nh mµu (9x12)</v>
          </cell>
          <cell r="C40" t="str">
            <v>kiÓu</v>
          </cell>
          <cell r="D40">
            <v>5000</v>
          </cell>
        </row>
        <row r="41">
          <cell r="A41">
            <v>37</v>
          </cell>
          <cell r="B41" t="str">
            <v>¾c quy</v>
          </cell>
          <cell r="C41" t="str">
            <v>c¸i</v>
          </cell>
          <cell r="D41">
            <v>250000</v>
          </cell>
        </row>
        <row r="42">
          <cell r="A42">
            <v>38</v>
          </cell>
          <cell r="B42" t="str">
            <v>¾c quy (12Vx2) + (6Vx1)</v>
          </cell>
          <cell r="C42" t="str">
            <v>bé</v>
          </cell>
          <cell r="D42">
            <v>250000</v>
          </cell>
        </row>
        <row r="43">
          <cell r="A43">
            <v>39</v>
          </cell>
          <cell r="B43" t="str">
            <v>Ac quy 12v</v>
          </cell>
          <cell r="C43" t="str">
            <v>bé</v>
          </cell>
          <cell r="D43">
            <v>300000</v>
          </cell>
        </row>
        <row r="44">
          <cell r="A44">
            <v>40</v>
          </cell>
          <cell r="B44" t="str">
            <v>Ac quy 24v</v>
          </cell>
          <cell r="C44" t="str">
            <v>b×nh</v>
          </cell>
          <cell r="D44">
            <v>420000</v>
          </cell>
        </row>
        <row r="45">
          <cell r="A45">
            <v>41</v>
          </cell>
          <cell r="B45" t="str">
            <v>AxÝt axalic</v>
          </cell>
          <cell r="C45" t="str">
            <v>kg</v>
          </cell>
          <cell r="D45">
            <v>40000</v>
          </cell>
        </row>
        <row r="46">
          <cell r="A46">
            <v>42</v>
          </cell>
          <cell r="B46" t="str">
            <v>AxÝt nit¬ric ®Æc</v>
          </cell>
          <cell r="C46" t="str">
            <v>gam</v>
          </cell>
          <cell r="D46">
            <v>40</v>
          </cell>
        </row>
        <row r="47">
          <cell r="A47">
            <v>43</v>
          </cell>
          <cell r="B47" t="str">
            <v>B¨ng m¸y håi ©m</v>
          </cell>
          <cell r="C47" t="str">
            <v>cuén</v>
          </cell>
          <cell r="D47">
            <v>10000</v>
          </cell>
        </row>
        <row r="48">
          <cell r="A48">
            <v>44</v>
          </cell>
          <cell r="B48" t="str">
            <v>B¸t s¾t tr¸ng men</v>
          </cell>
          <cell r="C48" t="str">
            <v>c¸i</v>
          </cell>
          <cell r="D48">
            <v>8000</v>
          </cell>
        </row>
        <row r="49">
          <cell r="A49">
            <v>45</v>
          </cell>
          <cell r="B49" t="str">
            <v>B×nh bãp n­íc</v>
          </cell>
          <cell r="C49" t="str">
            <v>c¸i</v>
          </cell>
          <cell r="D49">
            <v>10000</v>
          </cell>
        </row>
        <row r="50">
          <cell r="A50">
            <v>46</v>
          </cell>
          <cell r="B50" t="str">
            <v>B×nh hót Èm</v>
          </cell>
          <cell r="C50" t="str">
            <v>c¸i</v>
          </cell>
          <cell r="D50">
            <v>10000</v>
          </cell>
        </row>
        <row r="51">
          <cell r="A51">
            <v>47</v>
          </cell>
          <cell r="B51" t="str">
            <v>B×nh hót Èm cã vßi</v>
          </cell>
          <cell r="C51" t="str">
            <v>c¸i</v>
          </cell>
          <cell r="D51">
            <v>10000</v>
          </cell>
        </row>
        <row r="52">
          <cell r="A52">
            <v>48</v>
          </cell>
          <cell r="B52" t="str">
            <v>B×nh hót Èm, b×nh gi÷ Èm</v>
          </cell>
          <cell r="C52" t="str">
            <v>c¸i</v>
          </cell>
          <cell r="D52">
            <v>10000</v>
          </cell>
        </row>
        <row r="53">
          <cell r="A53">
            <v>49</v>
          </cell>
          <cell r="B53" t="str">
            <v>B×nh khÝ CO2 - (100bav)</v>
          </cell>
          <cell r="C53" t="str">
            <v>b×nh</v>
          </cell>
          <cell r="D53">
            <v>100000</v>
          </cell>
        </row>
        <row r="54">
          <cell r="A54">
            <v>50</v>
          </cell>
          <cell r="B54" t="str">
            <v>B×nh thñy tinh</v>
          </cell>
          <cell r="C54" t="str">
            <v>c¸i</v>
          </cell>
          <cell r="D54">
            <v>30000</v>
          </cell>
        </row>
        <row r="55">
          <cell r="A55">
            <v>51</v>
          </cell>
          <cell r="B55" t="str">
            <v>B×nh thñy tinh (100 - 1000)ml</v>
          </cell>
          <cell r="C55" t="str">
            <v>c¸i</v>
          </cell>
          <cell r="D55">
            <v>30000</v>
          </cell>
        </row>
        <row r="56">
          <cell r="A56">
            <v>52</v>
          </cell>
          <cell r="B56" t="str">
            <v>B×nh thñy tinh tam gi¸c (50-1000)ml</v>
          </cell>
          <cell r="C56" t="str">
            <v>c¸i</v>
          </cell>
          <cell r="D56">
            <v>30000</v>
          </cell>
        </row>
        <row r="57">
          <cell r="A57">
            <v>53</v>
          </cell>
          <cell r="B57" t="str">
            <v>B×nh tiªu b¶n</v>
          </cell>
          <cell r="C57" t="str">
            <v>c¸i</v>
          </cell>
          <cell r="D57">
            <v>15000</v>
          </cell>
        </row>
        <row r="58">
          <cell r="A58">
            <v>54</v>
          </cell>
          <cell r="B58" t="str">
            <v>B×nh tû träng</v>
          </cell>
          <cell r="C58" t="str">
            <v>c¸i</v>
          </cell>
          <cell r="D58">
            <v>15000</v>
          </cell>
        </row>
        <row r="59">
          <cell r="A59">
            <v>55</v>
          </cell>
          <cell r="B59" t="str">
            <v>B×nh tû träng 1000ml</v>
          </cell>
          <cell r="C59" t="str">
            <v>c¸i</v>
          </cell>
          <cell r="D59">
            <v>15000</v>
          </cell>
        </row>
        <row r="60">
          <cell r="A60">
            <v>56</v>
          </cell>
          <cell r="B60" t="str">
            <v>Bµn ®Ëp</v>
          </cell>
          <cell r="C60" t="str">
            <v>chiÕc</v>
          </cell>
          <cell r="D60">
            <v>50000</v>
          </cell>
        </row>
        <row r="61">
          <cell r="A61">
            <v>57</v>
          </cell>
          <cell r="B61" t="str">
            <v>Bµn ®Öm</v>
          </cell>
          <cell r="C61" t="str">
            <v>chiÕc</v>
          </cell>
          <cell r="D61">
            <v>50000</v>
          </cell>
        </row>
        <row r="62">
          <cell r="A62">
            <v>58</v>
          </cell>
          <cell r="B62" t="str">
            <v>Bµn nÐn D = 34cm</v>
          </cell>
          <cell r="C62" t="str">
            <v>c¸i</v>
          </cell>
          <cell r="D62">
            <v>400000</v>
          </cell>
        </row>
        <row r="63">
          <cell r="A63">
            <v>59</v>
          </cell>
          <cell r="B63" t="str">
            <v>B¶n gç 60 x 60</v>
          </cell>
          <cell r="C63" t="str">
            <v>c¸i</v>
          </cell>
          <cell r="D63">
            <v>10000</v>
          </cell>
        </row>
        <row r="64">
          <cell r="A64">
            <v>60</v>
          </cell>
          <cell r="B64" t="str">
            <v>Bãng ®iÖn</v>
          </cell>
          <cell r="C64" t="str">
            <v>c¸i</v>
          </cell>
          <cell r="D64">
            <v>15000</v>
          </cell>
        </row>
        <row r="65">
          <cell r="A65">
            <v>61</v>
          </cell>
          <cell r="B65" t="str">
            <v>Bãng ®iÖn 100W</v>
          </cell>
          <cell r="C65" t="str">
            <v>c¸i</v>
          </cell>
          <cell r="D65">
            <v>15000</v>
          </cell>
        </row>
        <row r="66">
          <cell r="A66">
            <v>62</v>
          </cell>
          <cell r="B66" t="str">
            <v>Bãng ®iÖn 110v - 100W</v>
          </cell>
          <cell r="C66" t="str">
            <v>c¸i</v>
          </cell>
          <cell r="D66">
            <v>15000</v>
          </cell>
        </row>
        <row r="67">
          <cell r="A67">
            <v>63</v>
          </cell>
          <cell r="B67" t="str">
            <v>Bãng ®iÖn 220V - 200W</v>
          </cell>
          <cell r="C67" t="str">
            <v>c¸i</v>
          </cell>
          <cell r="D67">
            <v>10000</v>
          </cell>
        </row>
        <row r="68">
          <cell r="A68">
            <v>64</v>
          </cell>
          <cell r="B68" t="str">
            <v>Bãng ®iÖn 36V - 40W</v>
          </cell>
          <cell r="C68" t="str">
            <v>c¸i</v>
          </cell>
          <cell r="D68">
            <v>10000</v>
          </cell>
        </row>
        <row r="69">
          <cell r="A69">
            <v>65</v>
          </cell>
          <cell r="B69" t="str">
            <v>Bãng ®iÖn 36W</v>
          </cell>
          <cell r="C69" t="str">
            <v>c¸i</v>
          </cell>
          <cell r="D69">
            <v>10000</v>
          </cell>
        </row>
        <row r="70">
          <cell r="A70">
            <v>66</v>
          </cell>
          <cell r="B70" t="str">
            <v>Bao cao su</v>
          </cell>
          <cell r="C70" t="str">
            <v>c¸i</v>
          </cell>
          <cell r="D70">
            <v>8000</v>
          </cell>
        </row>
        <row r="71">
          <cell r="A71">
            <v>67</v>
          </cell>
          <cell r="B71" t="str">
            <v>Bé èng mÉu nguyªn d¹ng</v>
          </cell>
          <cell r="C71" t="str">
            <v>bé</v>
          </cell>
          <cell r="D71">
            <v>500000</v>
          </cell>
        </row>
        <row r="72">
          <cell r="A72">
            <v>68</v>
          </cell>
          <cell r="B72" t="str">
            <v>Bé gia mèc cÇn khoan</v>
          </cell>
          <cell r="C72" t="str">
            <v>bé</v>
          </cell>
          <cell r="D72">
            <v>120000</v>
          </cell>
        </row>
        <row r="73">
          <cell r="A73">
            <v>69</v>
          </cell>
          <cell r="B73" t="str">
            <v>Bé kÝnh Ðp</v>
          </cell>
          <cell r="C73" t="str">
            <v>bé</v>
          </cell>
          <cell r="D73">
            <v>500000</v>
          </cell>
        </row>
        <row r="74">
          <cell r="A74">
            <v>70</v>
          </cell>
          <cell r="B74" t="str">
            <v>Bé më réng kim c­¬ng</v>
          </cell>
          <cell r="C74" t="str">
            <v>bé</v>
          </cell>
          <cell r="D74">
            <v>2500000</v>
          </cell>
        </row>
        <row r="75">
          <cell r="A75">
            <v>71</v>
          </cell>
          <cell r="B75" t="str">
            <v>Bé r©y ®Þa chÊt F 20cm</v>
          </cell>
          <cell r="C75" t="str">
            <v>bé</v>
          </cell>
          <cell r="D75">
            <v>1300000</v>
          </cell>
        </row>
        <row r="76">
          <cell r="A76">
            <v>72</v>
          </cell>
          <cell r="B76" t="str">
            <v>Bé r©y sái</v>
          </cell>
          <cell r="C76" t="str">
            <v>bé</v>
          </cell>
          <cell r="D76">
            <v>1750000</v>
          </cell>
        </row>
        <row r="77">
          <cell r="A77">
            <v>73</v>
          </cell>
          <cell r="B77" t="str">
            <v>Bé x¹c ac quy</v>
          </cell>
          <cell r="C77" t="str">
            <v>bé</v>
          </cell>
          <cell r="D77">
            <v>1000000</v>
          </cell>
        </row>
        <row r="78">
          <cell r="A78">
            <v>74</v>
          </cell>
          <cell r="B78" t="str">
            <v>Bóa</v>
          </cell>
          <cell r="C78" t="str">
            <v>chiÕc</v>
          </cell>
          <cell r="D78">
            <v>50000</v>
          </cell>
        </row>
        <row r="79">
          <cell r="A79">
            <v>75</v>
          </cell>
          <cell r="B79" t="str">
            <v>Bóa ®Þa chÊt</v>
          </cell>
          <cell r="C79" t="str">
            <v>c¸i</v>
          </cell>
          <cell r="D79">
            <v>50000</v>
          </cell>
        </row>
        <row r="80">
          <cell r="A80">
            <v>76</v>
          </cell>
          <cell r="B80" t="str">
            <v>Bót ch× ®en</v>
          </cell>
          <cell r="C80" t="str">
            <v>c¸i</v>
          </cell>
          <cell r="D80">
            <v>15000</v>
          </cell>
        </row>
        <row r="81">
          <cell r="A81">
            <v>77</v>
          </cell>
          <cell r="B81" t="str">
            <v>Bót l«ng cì nhá F 5, F 2cm, F 1cm</v>
          </cell>
          <cell r="C81" t="str">
            <v>bé</v>
          </cell>
          <cell r="D81">
            <v>1000000</v>
          </cell>
        </row>
        <row r="82">
          <cell r="A82">
            <v>78</v>
          </cell>
          <cell r="B82" t="str">
            <v>C¸nh s¾t (E60-E70-E100)</v>
          </cell>
          <cell r="C82" t="str">
            <v>bé</v>
          </cell>
          <cell r="D82">
            <v>8000</v>
          </cell>
        </row>
        <row r="83">
          <cell r="A83">
            <v>79</v>
          </cell>
          <cell r="B83" t="str">
            <v>C¸p</v>
          </cell>
          <cell r="C83" t="str">
            <v>m</v>
          </cell>
          <cell r="D83">
            <v>8000</v>
          </cell>
        </row>
        <row r="84">
          <cell r="A84">
            <v>80</v>
          </cell>
          <cell r="B84" t="str">
            <v>C¸p §K 6mm</v>
          </cell>
          <cell r="C84" t="str">
            <v>m</v>
          </cell>
          <cell r="D84">
            <v>6000</v>
          </cell>
        </row>
        <row r="85">
          <cell r="A85">
            <v>81</v>
          </cell>
          <cell r="B85" t="str">
            <v>C¸p móc n­íc</v>
          </cell>
          <cell r="C85" t="str">
            <v>m</v>
          </cell>
          <cell r="D85">
            <v>70000</v>
          </cell>
        </row>
        <row r="86">
          <cell r="A86">
            <v>82</v>
          </cell>
          <cell r="B86" t="str">
            <v>C¸p thÐp d©y F6 - F8 mm</v>
          </cell>
          <cell r="C86" t="str">
            <v>m</v>
          </cell>
          <cell r="D86">
            <v>10000</v>
          </cell>
        </row>
        <row r="87">
          <cell r="A87">
            <v>83</v>
          </cell>
          <cell r="B87" t="str">
            <v>C¸t chuÈn</v>
          </cell>
          <cell r="C87" t="str">
            <v>kg</v>
          </cell>
          <cell r="D87">
            <v>20</v>
          </cell>
        </row>
        <row r="88">
          <cell r="A88">
            <v>84</v>
          </cell>
          <cell r="B88" t="str">
            <v>C¸t sái</v>
          </cell>
          <cell r="C88" t="str">
            <v>m3</v>
          </cell>
          <cell r="D88">
            <v>50000</v>
          </cell>
        </row>
        <row r="89">
          <cell r="A89">
            <v>85</v>
          </cell>
          <cell r="B89" t="str">
            <v>C¸t vµng</v>
          </cell>
          <cell r="C89" t="str">
            <v>m3</v>
          </cell>
          <cell r="D89">
            <v>11500</v>
          </cell>
        </row>
        <row r="90">
          <cell r="A90">
            <v>86</v>
          </cell>
          <cell r="B90" t="str">
            <v>Cäc bªt«ng 8 x 8 x 60</v>
          </cell>
          <cell r="C90" t="str">
            <v>c¸i</v>
          </cell>
          <cell r="D90">
            <v>2500</v>
          </cell>
        </row>
        <row r="91">
          <cell r="A91">
            <v>87</v>
          </cell>
          <cell r="B91" t="str">
            <v>Cäc gç</v>
          </cell>
          <cell r="C91" t="str">
            <v>c¸i</v>
          </cell>
          <cell r="D91">
            <v>2500</v>
          </cell>
        </row>
        <row r="92">
          <cell r="A92">
            <v>88</v>
          </cell>
          <cell r="B92" t="str">
            <v>Cäc gç 0,04 x 0,04m</v>
          </cell>
          <cell r="C92" t="str">
            <v>c¸i</v>
          </cell>
          <cell r="D92">
            <v>2500</v>
          </cell>
        </row>
        <row r="93">
          <cell r="A93">
            <v>89</v>
          </cell>
          <cell r="B93" t="str">
            <v>Cäc gç 10 x 10 x 80</v>
          </cell>
          <cell r="C93" t="str">
            <v>c¸i</v>
          </cell>
          <cell r="D93">
            <v>2500</v>
          </cell>
        </row>
        <row r="94">
          <cell r="A94">
            <v>90</v>
          </cell>
          <cell r="B94" t="str">
            <v>Cäc gç 15 x 15 x 200</v>
          </cell>
          <cell r="C94" t="str">
            <v>cäc</v>
          </cell>
          <cell r="D94">
            <v>2500</v>
          </cell>
        </row>
        <row r="95">
          <cell r="A95">
            <v>91</v>
          </cell>
          <cell r="B95" t="str">
            <v>Cäc gç 4 x 4 x 30</v>
          </cell>
          <cell r="C95" t="str">
            <v>cäc</v>
          </cell>
          <cell r="D95">
            <v>2500</v>
          </cell>
        </row>
        <row r="96">
          <cell r="A96">
            <v>92</v>
          </cell>
          <cell r="B96" t="str">
            <v>Cäc gç 4x4x40cm</v>
          </cell>
          <cell r="C96" t="str">
            <v>c¸i</v>
          </cell>
          <cell r="D96">
            <v>2500</v>
          </cell>
        </row>
        <row r="97">
          <cell r="A97">
            <v>93</v>
          </cell>
          <cell r="B97" t="str">
            <v>Cäc gç 5 x 5 x 40</v>
          </cell>
          <cell r="C97" t="str">
            <v>c¸i</v>
          </cell>
          <cell r="D97">
            <v>2500</v>
          </cell>
        </row>
        <row r="98">
          <cell r="A98">
            <v>94</v>
          </cell>
          <cell r="B98" t="str">
            <v>Cäc mèc gç</v>
          </cell>
          <cell r="C98" t="str">
            <v>c¸i</v>
          </cell>
          <cell r="D98">
            <v>2500</v>
          </cell>
        </row>
        <row r="99">
          <cell r="A99">
            <v>95</v>
          </cell>
          <cell r="B99" t="str">
            <v>Cäc mèc xim¨ng</v>
          </cell>
          <cell r="C99" t="str">
            <v>c¸i</v>
          </cell>
          <cell r="D99">
            <v>10000</v>
          </cell>
        </row>
        <row r="100">
          <cell r="A100">
            <v>96</v>
          </cell>
          <cell r="B100" t="str">
            <v>Cäc neo</v>
          </cell>
          <cell r="C100" t="str">
            <v>bé</v>
          </cell>
          <cell r="D100">
            <v>10000</v>
          </cell>
        </row>
        <row r="101">
          <cell r="A101">
            <v>97</v>
          </cell>
          <cell r="B101" t="str">
            <v>Cäc s¾t §K 10 x 300mm</v>
          </cell>
          <cell r="C101" t="str">
            <v>cäc</v>
          </cell>
          <cell r="D101">
            <v>8000</v>
          </cell>
        </row>
        <row r="102">
          <cell r="A102">
            <v>98</v>
          </cell>
          <cell r="B102" t="str">
            <v>CÆp ®¨ng ký ®o ®¹c</v>
          </cell>
          <cell r="C102" t="str">
            <v>c¸i</v>
          </cell>
          <cell r="D102">
            <v>8000</v>
          </cell>
        </row>
        <row r="103">
          <cell r="A103">
            <v>99</v>
          </cell>
          <cell r="B103" t="str">
            <v>Cãt Ðp</v>
          </cell>
          <cell r="C103" t="str">
            <v>m2</v>
          </cell>
          <cell r="D103">
            <v>20000</v>
          </cell>
        </row>
        <row r="104">
          <cell r="A104">
            <v>100</v>
          </cell>
          <cell r="B104" t="str">
            <v>CÇn c¾t c¸nh (40c¸i)</v>
          </cell>
          <cell r="C104" t="str">
            <v>bé</v>
          </cell>
          <cell r="D104">
            <v>1000000</v>
          </cell>
        </row>
        <row r="105">
          <cell r="A105">
            <v>101</v>
          </cell>
          <cell r="B105" t="str">
            <v>CÇn chèt</v>
          </cell>
          <cell r="C105" t="str">
            <v>m</v>
          </cell>
          <cell r="D105">
            <v>400000</v>
          </cell>
        </row>
        <row r="106">
          <cell r="A106">
            <v>102</v>
          </cell>
          <cell r="B106" t="str">
            <v>CÇn khoan</v>
          </cell>
          <cell r="C106" t="str">
            <v>m</v>
          </cell>
          <cell r="D106">
            <v>80000</v>
          </cell>
        </row>
        <row r="107">
          <cell r="A107">
            <v>103</v>
          </cell>
          <cell r="B107" t="str">
            <v>CÇn khoan 25 x 105 x 800</v>
          </cell>
          <cell r="C107" t="str">
            <v>c¸i</v>
          </cell>
          <cell r="D107">
            <v>80000</v>
          </cell>
        </row>
        <row r="108">
          <cell r="A108">
            <v>104</v>
          </cell>
          <cell r="B108" t="str">
            <v>CÇn xo¾n</v>
          </cell>
          <cell r="C108" t="str">
            <v>m</v>
          </cell>
          <cell r="D108">
            <v>450000</v>
          </cell>
        </row>
        <row r="109">
          <cell r="A109">
            <v>105</v>
          </cell>
          <cell r="B109" t="str">
            <v>CÇn xuyªn</v>
          </cell>
          <cell r="C109" t="str">
            <v>m</v>
          </cell>
          <cell r="D109">
            <v>450000</v>
          </cell>
        </row>
        <row r="110">
          <cell r="A110">
            <v>106</v>
          </cell>
          <cell r="B110" t="str">
            <v>CÇu ch× sø</v>
          </cell>
          <cell r="C110" t="str">
            <v>c¸i</v>
          </cell>
          <cell r="D110">
            <v>5000</v>
          </cell>
        </row>
        <row r="111">
          <cell r="A111">
            <v>107</v>
          </cell>
          <cell r="B111" t="str">
            <v>CÇu dao ®iÖn 3 pha</v>
          </cell>
          <cell r="C111" t="str">
            <v>c¸i</v>
          </cell>
          <cell r="D111">
            <v>15000</v>
          </cell>
        </row>
        <row r="112">
          <cell r="A112">
            <v>108</v>
          </cell>
          <cell r="B112" t="str">
            <v>Cèc ®Êt luyÖn, cµng vaxiliep</v>
          </cell>
          <cell r="C112" t="str">
            <v>bé</v>
          </cell>
          <cell r="D112">
            <v>200000</v>
          </cell>
        </row>
        <row r="113">
          <cell r="A113">
            <v>109</v>
          </cell>
          <cell r="B113" t="str">
            <v>Cèc má nh«m (®un thµnh phÇn h¹t)</v>
          </cell>
          <cell r="C113" t="str">
            <v>c¸i</v>
          </cell>
          <cell r="D113">
            <v>8000</v>
          </cell>
        </row>
        <row r="114">
          <cell r="A114">
            <v>110</v>
          </cell>
          <cell r="B114" t="str">
            <v>Cèc thñy tinh</v>
          </cell>
          <cell r="C114" t="str">
            <v>c¸i</v>
          </cell>
          <cell r="D114">
            <v>18000</v>
          </cell>
        </row>
        <row r="115">
          <cell r="A115">
            <v>111</v>
          </cell>
          <cell r="B115" t="str">
            <v>Cèc thñy tinh (50-1000)ml</v>
          </cell>
          <cell r="C115" t="str">
            <v>c¸i</v>
          </cell>
          <cell r="D115">
            <v>18000</v>
          </cell>
        </row>
        <row r="116">
          <cell r="A116">
            <v>112</v>
          </cell>
          <cell r="B116" t="str">
            <v>Cèc thñy tinh 1000ml</v>
          </cell>
          <cell r="C116" t="str">
            <v>c¸i</v>
          </cell>
          <cell r="D116">
            <v>18000</v>
          </cell>
        </row>
        <row r="117">
          <cell r="A117">
            <v>113</v>
          </cell>
          <cell r="B117" t="str">
            <v>Cèi chµy ®ång</v>
          </cell>
          <cell r="C117" t="str">
            <v>bé</v>
          </cell>
          <cell r="D117">
            <v>300000</v>
          </cell>
        </row>
        <row r="118">
          <cell r="A118">
            <v>114</v>
          </cell>
          <cell r="B118" t="str">
            <v>Cèi chµy sø</v>
          </cell>
          <cell r="C118" t="str">
            <v>bé</v>
          </cell>
          <cell r="D118">
            <v>35000</v>
          </cell>
        </row>
        <row r="119">
          <cell r="A119">
            <v>115</v>
          </cell>
          <cell r="B119" t="str">
            <v>Cèi chµy thñy tinh</v>
          </cell>
          <cell r="C119" t="str">
            <v>bé</v>
          </cell>
          <cell r="D119">
            <v>120000</v>
          </cell>
        </row>
        <row r="120">
          <cell r="A120">
            <v>116</v>
          </cell>
          <cell r="B120" t="str">
            <v>Cèi chÕ bÞ</v>
          </cell>
          <cell r="C120" t="str">
            <v>bé</v>
          </cell>
          <cell r="D120">
            <v>600000</v>
          </cell>
        </row>
        <row r="121">
          <cell r="A121">
            <v>117</v>
          </cell>
          <cell r="B121" t="str">
            <v>Cèi chÕ bÞ (Anh)</v>
          </cell>
          <cell r="C121" t="str">
            <v>bé</v>
          </cell>
          <cell r="D121">
            <v>800000</v>
          </cell>
        </row>
        <row r="122">
          <cell r="A122">
            <v>118</v>
          </cell>
          <cell r="B122" t="str">
            <v>Cèi gi· ®¸</v>
          </cell>
          <cell r="C122" t="str">
            <v>bé</v>
          </cell>
          <cell r="D122">
            <v>700000</v>
          </cell>
        </row>
        <row r="123">
          <cell r="A123">
            <v>119</v>
          </cell>
          <cell r="B123" t="str">
            <v>Cét s¾t ®Æt m¸y ®o giã</v>
          </cell>
          <cell r="C123" t="str">
            <v>c¸i</v>
          </cell>
          <cell r="D123">
            <v>30000</v>
          </cell>
        </row>
        <row r="124">
          <cell r="A124">
            <v>120</v>
          </cell>
          <cell r="B124" t="str">
            <v>Cét s¾t ®Æt m¸y ®o sãng</v>
          </cell>
          <cell r="C124" t="str">
            <v>c¸i</v>
          </cell>
          <cell r="D124">
            <v>30000</v>
          </cell>
        </row>
        <row r="125">
          <cell r="A125">
            <v>121</v>
          </cell>
          <cell r="B125" t="str">
            <v>Chµy ®Çm ®Êt</v>
          </cell>
          <cell r="C125" t="str">
            <v>c¸i</v>
          </cell>
          <cell r="D125">
            <v>200000</v>
          </cell>
        </row>
        <row r="126">
          <cell r="A126">
            <v>122</v>
          </cell>
          <cell r="B126" t="str">
            <v>Chai nót mµi</v>
          </cell>
          <cell r="C126" t="str">
            <v>c¸i</v>
          </cell>
          <cell r="D126">
            <v>15000</v>
          </cell>
        </row>
        <row r="127">
          <cell r="A127">
            <v>123</v>
          </cell>
          <cell r="B127" t="str">
            <v>ChÐn nung</v>
          </cell>
          <cell r="C127" t="str">
            <v>c¸i</v>
          </cell>
          <cell r="D127">
            <v>6500</v>
          </cell>
        </row>
        <row r="128">
          <cell r="A128">
            <v>124</v>
          </cell>
          <cell r="B128" t="str">
            <v>ChÐn sø</v>
          </cell>
          <cell r="C128" t="str">
            <v>c¸i</v>
          </cell>
          <cell r="D128">
            <v>5000</v>
          </cell>
        </row>
        <row r="129">
          <cell r="A129">
            <v>125</v>
          </cell>
          <cell r="B129" t="str">
            <v>Chèt bóa</v>
          </cell>
          <cell r="C129" t="str">
            <v>chiÕc</v>
          </cell>
          <cell r="D129">
            <v>200000</v>
          </cell>
        </row>
        <row r="130">
          <cell r="A130">
            <v>126</v>
          </cell>
          <cell r="B130" t="str">
            <v>Chèt cÇn</v>
          </cell>
          <cell r="C130" t="str">
            <v>c¸i</v>
          </cell>
          <cell r="D130">
            <v>25000</v>
          </cell>
        </row>
        <row r="131">
          <cell r="A131">
            <v>127</v>
          </cell>
          <cell r="B131" t="str">
            <v>ChËu nh«m F 30cm</v>
          </cell>
          <cell r="C131" t="str">
            <v>c¸i</v>
          </cell>
          <cell r="D131">
            <v>30000</v>
          </cell>
        </row>
        <row r="132">
          <cell r="A132">
            <v>128</v>
          </cell>
          <cell r="B132" t="str">
            <v>ChËu thñy tinh</v>
          </cell>
          <cell r="C132" t="str">
            <v>c¸i</v>
          </cell>
          <cell r="D132">
            <v>30000</v>
          </cell>
        </row>
        <row r="133">
          <cell r="A133">
            <v>129</v>
          </cell>
          <cell r="B133" t="str">
            <v>ChËu thñy tinh F 20cm</v>
          </cell>
          <cell r="C133" t="str">
            <v>c¸i</v>
          </cell>
          <cell r="D133">
            <v>30000</v>
          </cell>
        </row>
        <row r="134">
          <cell r="A134">
            <v>130</v>
          </cell>
          <cell r="B134" t="str">
            <v>Chïy vaxiliep</v>
          </cell>
          <cell r="C134" t="str">
            <v>c¸i</v>
          </cell>
          <cell r="D134">
            <v>200000</v>
          </cell>
        </row>
        <row r="135">
          <cell r="A135">
            <v>131</v>
          </cell>
          <cell r="B135" t="str">
            <v>Choßng c¸nh tr¸ng hîp kim cøng</v>
          </cell>
          <cell r="C135" t="str">
            <v>c¸i</v>
          </cell>
          <cell r="D135">
            <v>500000</v>
          </cell>
        </row>
        <row r="136">
          <cell r="A136">
            <v>132</v>
          </cell>
          <cell r="B136" t="str">
            <v>Cßi ®o n­íc</v>
          </cell>
          <cell r="C136" t="str">
            <v>c¸i</v>
          </cell>
          <cell r="D136">
            <v>10000</v>
          </cell>
        </row>
        <row r="137">
          <cell r="A137">
            <v>133</v>
          </cell>
          <cell r="B137" t="str">
            <v>Cùc thu sãng däc</v>
          </cell>
          <cell r="C137" t="str">
            <v>chiÕc</v>
          </cell>
          <cell r="D137">
            <v>250000</v>
          </cell>
        </row>
        <row r="138">
          <cell r="A138">
            <v>134</v>
          </cell>
          <cell r="B138" t="str">
            <v>Cùc thu sãng ngang</v>
          </cell>
          <cell r="C138" t="str">
            <v>chiÕc</v>
          </cell>
          <cell r="D138">
            <v>300000</v>
          </cell>
        </row>
        <row r="139">
          <cell r="A139">
            <v>135</v>
          </cell>
          <cell r="B139" t="str">
            <v>Cuèc chim</v>
          </cell>
          <cell r="C139" t="str">
            <v>c¸i</v>
          </cell>
          <cell r="D139">
            <v>20000</v>
          </cell>
        </row>
        <row r="140">
          <cell r="A140">
            <v>136</v>
          </cell>
          <cell r="B140" t="str">
            <v>D©y ®iÖn</v>
          </cell>
          <cell r="C140" t="str">
            <v>m</v>
          </cell>
          <cell r="D140">
            <v>8000</v>
          </cell>
        </row>
        <row r="141">
          <cell r="A141">
            <v>137</v>
          </cell>
          <cell r="B141" t="str">
            <v>D©y ®iÖn næ m×n</v>
          </cell>
          <cell r="C141" t="str">
            <v>m</v>
          </cell>
          <cell r="D141">
            <v>8000</v>
          </cell>
        </row>
        <row r="142">
          <cell r="A142">
            <v>138</v>
          </cell>
          <cell r="B142" t="str">
            <v>D©y ®iÖn sóp</v>
          </cell>
          <cell r="C142" t="str">
            <v>m</v>
          </cell>
          <cell r="D142">
            <v>20000</v>
          </cell>
        </row>
        <row r="143">
          <cell r="A143">
            <v>139</v>
          </cell>
          <cell r="B143" t="str">
            <v>D©y ®o</v>
          </cell>
          <cell r="C143" t="str">
            <v>m</v>
          </cell>
          <cell r="D143">
            <v>8000</v>
          </cell>
        </row>
        <row r="144">
          <cell r="A144">
            <v>140</v>
          </cell>
          <cell r="B144" t="str">
            <v>D©y ®Þa chÊn</v>
          </cell>
          <cell r="C144" t="str">
            <v>m</v>
          </cell>
          <cell r="D144">
            <v>3500</v>
          </cell>
        </row>
        <row r="145">
          <cell r="A145">
            <v>141</v>
          </cell>
          <cell r="B145" t="str">
            <v>D©y ®Þa vËt lý (thu, ph¸t)</v>
          </cell>
          <cell r="C145" t="str">
            <v>m</v>
          </cell>
          <cell r="D145">
            <v>3500</v>
          </cell>
        </row>
        <row r="146">
          <cell r="A146">
            <v>142</v>
          </cell>
          <cell r="B146" t="str">
            <v>D©y c¸p §K 3 mm</v>
          </cell>
          <cell r="C146" t="str">
            <v>m</v>
          </cell>
          <cell r="D146">
            <v>8000</v>
          </cell>
        </row>
        <row r="147">
          <cell r="A147">
            <v>143</v>
          </cell>
          <cell r="B147" t="str">
            <v>D©y c¸p ®iÖn 3 pha</v>
          </cell>
          <cell r="C147" t="str">
            <v>m</v>
          </cell>
          <cell r="D147">
            <v>20000</v>
          </cell>
        </row>
        <row r="148">
          <cell r="A148">
            <v>144</v>
          </cell>
          <cell r="B148" t="str">
            <v>D©y cao su F 8ml (®Ó lµm thÊm vµ b·o hßa n­íc)</v>
          </cell>
          <cell r="C148" t="str">
            <v>m</v>
          </cell>
          <cell r="D148">
            <v>12000</v>
          </cell>
        </row>
        <row r="149">
          <cell r="A149">
            <v>145</v>
          </cell>
          <cell r="B149" t="str">
            <v>D©y thÐp F 2-3</v>
          </cell>
          <cell r="C149" t="str">
            <v>kg</v>
          </cell>
          <cell r="D149">
            <v>5000</v>
          </cell>
        </row>
        <row r="150">
          <cell r="A150">
            <v>146</v>
          </cell>
          <cell r="B150" t="str">
            <v>D©y thÐp vµ ®inh 5cm</v>
          </cell>
          <cell r="C150" t="str">
            <v>kg</v>
          </cell>
          <cell r="D150">
            <v>5000</v>
          </cell>
        </row>
        <row r="151">
          <cell r="A151">
            <v>147</v>
          </cell>
          <cell r="B151" t="str">
            <v>Dao rùa chÆt ®Êt</v>
          </cell>
          <cell r="C151" t="str">
            <v>c¸i</v>
          </cell>
          <cell r="D151">
            <v>30000</v>
          </cell>
        </row>
        <row r="152">
          <cell r="A152">
            <v>148</v>
          </cell>
          <cell r="B152" t="str">
            <v>Dao g¹t ®Êt</v>
          </cell>
          <cell r="C152" t="str">
            <v>c¸i</v>
          </cell>
          <cell r="D152">
            <v>30000</v>
          </cell>
        </row>
        <row r="153">
          <cell r="A153">
            <v>149</v>
          </cell>
          <cell r="B153" t="str">
            <v>Dao gät ®Êt</v>
          </cell>
          <cell r="C153" t="str">
            <v>c¸i</v>
          </cell>
          <cell r="D153">
            <v>30000</v>
          </cell>
        </row>
        <row r="154">
          <cell r="A154">
            <v>150</v>
          </cell>
          <cell r="B154" t="str">
            <v>Dao luyÖn ®Êt</v>
          </cell>
          <cell r="C154" t="str">
            <v>c¸i</v>
          </cell>
          <cell r="D154">
            <v>30000</v>
          </cell>
        </row>
        <row r="155">
          <cell r="A155">
            <v>151</v>
          </cell>
          <cell r="B155" t="str">
            <v>Dao nÐn, dao c¾t</v>
          </cell>
          <cell r="C155" t="str">
            <v>c¸i</v>
          </cell>
          <cell r="D155">
            <v>30000</v>
          </cell>
        </row>
        <row r="156">
          <cell r="A156">
            <v>152</v>
          </cell>
          <cell r="B156" t="str">
            <v>Dao vßng hîp kim</v>
          </cell>
          <cell r="C156" t="str">
            <v>c¸i</v>
          </cell>
          <cell r="D156">
            <v>30000</v>
          </cell>
        </row>
        <row r="157">
          <cell r="A157">
            <v>153</v>
          </cell>
          <cell r="B157" t="str">
            <v>Dao vßng nÐn</v>
          </cell>
          <cell r="C157" t="str">
            <v>c¸i</v>
          </cell>
          <cell r="D157">
            <v>30000</v>
          </cell>
        </row>
        <row r="158">
          <cell r="A158">
            <v>154</v>
          </cell>
          <cell r="B158" t="str">
            <v>Dao vßng thÊm</v>
          </cell>
          <cell r="C158" t="str">
            <v>c¸i</v>
          </cell>
          <cell r="D158">
            <v>30000</v>
          </cell>
        </row>
        <row r="159">
          <cell r="A159">
            <v>155</v>
          </cell>
          <cell r="B159" t="str">
            <v>DÇm I300 - 350 dµi h¬n 3,5m</v>
          </cell>
          <cell r="C159" t="str">
            <v>kg</v>
          </cell>
          <cell r="D159">
            <v>5000</v>
          </cell>
        </row>
        <row r="160">
          <cell r="A160">
            <v>156</v>
          </cell>
          <cell r="B160" t="str">
            <v>DÇu ®iezel</v>
          </cell>
          <cell r="C160" t="str">
            <v>kg</v>
          </cell>
          <cell r="D160">
            <v>5000</v>
          </cell>
        </row>
        <row r="161">
          <cell r="A161">
            <v>157</v>
          </cell>
          <cell r="B161" t="str">
            <v>DÇu c«ng nghiÖp 20</v>
          </cell>
          <cell r="C161" t="str">
            <v>kg</v>
          </cell>
          <cell r="D161">
            <v>8000</v>
          </cell>
        </row>
        <row r="162">
          <cell r="A162">
            <v>158</v>
          </cell>
          <cell r="B162" t="str">
            <v>DÇu kÝch</v>
          </cell>
          <cell r="C162" t="str">
            <v>kg</v>
          </cell>
          <cell r="D162">
            <v>8000</v>
          </cell>
        </row>
        <row r="163">
          <cell r="A163">
            <v>159</v>
          </cell>
          <cell r="B163" t="str">
            <v>DÇu mì phô</v>
          </cell>
          <cell r="C163" t="str">
            <v>kg</v>
          </cell>
          <cell r="D163">
            <v>5000</v>
          </cell>
        </row>
        <row r="164">
          <cell r="A164">
            <v>160</v>
          </cell>
          <cell r="B164" t="str">
            <v>Dông cô thÝ nghiÖm ®Çm nÐn</v>
          </cell>
          <cell r="C164" t="str">
            <v>bé</v>
          </cell>
          <cell r="D164">
            <v>300000</v>
          </cell>
        </row>
        <row r="165">
          <cell r="A165">
            <v>161</v>
          </cell>
          <cell r="B165" t="str">
            <v>Dông cô x¸c ®Þnh ®é tan r·</v>
          </cell>
          <cell r="C165" t="str">
            <v>c¸i</v>
          </cell>
          <cell r="D165">
            <v>400000</v>
          </cell>
        </row>
        <row r="166">
          <cell r="A166">
            <v>162</v>
          </cell>
          <cell r="B166" t="str">
            <v>Dông cô x¸c ®Þnh tr­¬ng në</v>
          </cell>
          <cell r="C166" t="str">
            <v>c¸i</v>
          </cell>
          <cell r="D166">
            <v>1500000</v>
          </cell>
        </row>
        <row r="167">
          <cell r="A167">
            <v>163</v>
          </cell>
          <cell r="B167" t="str">
            <v>Dông cô x¸c ®Þnh gãc nghØ cña c¸t</v>
          </cell>
          <cell r="C167" t="str">
            <v>bé</v>
          </cell>
          <cell r="D167">
            <v>200000</v>
          </cell>
        </row>
        <row r="168">
          <cell r="A168">
            <v>164</v>
          </cell>
          <cell r="B168" t="str">
            <v>èng ®o thÝ nghiÖm</v>
          </cell>
          <cell r="C168" t="str">
            <v>c¸i</v>
          </cell>
          <cell r="D168">
            <v>50000</v>
          </cell>
        </row>
        <row r="169">
          <cell r="A169">
            <v>165</v>
          </cell>
          <cell r="B169" t="str">
            <v>èng ®ong thñy tinh 1000ml</v>
          </cell>
          <cell r="C169" t="str">
            <v>c¸i</v>
          </cell>
          <cell r="D169">
            <v>50000</v>
          </cell>
        </row>
        <row r="170">
          <cell r="A170">
            <v>166</v>
          </cell>
          <cell r="B170" t="str">
            <v>èng ®ong thñy tinh 1000ml, 500ml, 200ml</v>
          </cell>
          <cell r="C170" t="str">
            <v>c¸i</v>
          </cell>
          <cell r="D170">
            <v>50000</v>
          </cell>
        </row>
        <row r="171">
          <cell r="A171">
            <v>167</v>
          </cell>
          <cell r="B171" t="str">
            <v>èng ®Þnh t©m cè ®Þnh d¹ng Thôy sü</v>
          </cell>
          <cell r="C171" t="str">
            <v>c¸i</v>
          </cell>
          <cell r="D171">
            <v>50000</v>
          </cell>
        </row>
        <row r="172">
          <cell r="A172">
            <v>168</v>
          </cell>
          <cell r="B172" t="str">
            <v>èng cao su dÉn n­íc</v>
          </cell>
          <cell r="C172" t="str">
            <v>m</v>
          </cell>
          <cell r="D172">
            <v>5000</v>
          </cell>
        </row>
        <row r="173">
          <cell r="A173">
            <v>169</v>
          </cell>
          <cell r="B173" t="str">
            <v>èng cao su dÉn n­íc F 16mm</v>
          </cell>
          <cell r="C173" t="str">
            <v>m</v>
          </cell>
          <cell r="D173">
            <v>5000</v>
          </cell>
        </row>
        <row r="174">
          <cell r="A174">
            <v>170</v>
          </cell>
          <cell r="B174" t="str">
            <v>èng cao su F 16 - F 18mm</v>
          </cell>
          <cell r="C174" t="str">
            <v>m</v>
          </cell>
          <cell r="D174">
            <v>5000</v>
          </cell>
        </row>
        <row r="175">
          <cell r="A175">
            <v>171</v>
          </cell>
          <cell r="B175" t="str">
            <v>èng cao su mÒm</v>
          </cell>
          <cell r="C175" t="str">
            <v>m</v>
          </cell>
          <cell r="D175">
            <v>5000</v>
          </cell>
        </row>
        <row r="176">
          <cell r="A176">
            <v>172</v>
          </cell>
          <cell r="B176" t="str">
            <v>èng chèng</v>
          </cell>
          <cell r="C176" t="str">
            <v>m</v>
          </cell>
          <cell r="D176">
            <v>8000</v>
          </cell>
        </row>
        <row r="177">
          <cell r="A177">
            <v>173</v>
          </cell>
          <cell r="B177" t="str">
            <v>èng chuÈn ®é 25ml</v>
          </cell>
          <cell r="C177" t="str">
            <v>c¸i</v>
          </cell>
          <cell r="D177">
            <v>60000</v>
          </cell>
        </row>
        <row r="178">
          <cell r="A178">
            <v>174</v>
          </cell>
          <cell r="B178" t="str">
            <v>èng day ®ång trôc F 25 &amp; F 50</v>
          </cell>
          <cell r="C178" t="str">
            <v>bé</v>
          </cell>
          <cell r="D178">
            <v>200000</v>
          </cell>
        </row>
        <row r="179">
          <cell r="A179">
            <v>175</v>
          </cell>
          <cell r="B179" t="str">
            <v>èng hót thñy tinh (2-100)ml</v>
          </cell>
          <cell r="C179" t="str">
            <v>c¸i</v>
          </cell>
          <cell r="D179">
            <v>50000</v>
          </cell>
        </row>
        <row r="180">
          <cell r="A180">
            <v>176</v>
          </cell>
          <cell r="B180" t="str">
            <v>èng kÏm F 32</v>
          </cell>
          <cell r="C180" t="str">
            <v>m</v>
          </cell>
          <cell r="D180">
            <v>20000</v>
          </cell>
        </row>
        <row r="181">
          <cell r="A181">
            <v>177</v>
          </cell>
          <cell r="B181" t="str">
            <v>èng läc l­íi ®ång (F 100 - F 200)mm</v>
          </cell>
          <cell r="C181" t="str">
            <v>m</v>
          </cell>
          <cell r="D181">
            <v>50000</v>
          </cell>
        </row>
        <row r="182">
          <cell r="A182">
            <v>178</v>
          </cell>
          <cell r="B182" t="str">
            <v>èng mÉu</v>
          </cell>
          <cell r="C182" t="str">
            <v>èng</v>
          </cell>
          <cell r="D182">
            <v>300000</v>
          </cell>
        </row>
        <row r="183">
          <cell r="A183">
            <v>179</v>
          </cell>
          <cell r="B183" t="str">
            <v>èng mÉu ®¬n</v>
          </cell>
          <cell r="C183" t="str">
            <v>m</v>
          </cell>
          <cell r="D183">
            <v>300000</v>
          </cell>
        </row>
        <row r="184">
          <cell r="A184">
            <v>180</v>
          </cell>
          <cell r="B184" t="str">
            <v>èng mÉu kÐp</v>
          </cell>
          <cell r="C184" t="str">
            <v>c¸i</v>
          </cell>
          <cell r="D184">
            <v>1200000</v>
          </cell>
        </row>
        <row r="185">
          <cell r="A185">
            <v>181</v>
          </cell>
          <cell r="B185" t="str">
            <v>èng mÉu nguyªn d¹ng</v>
          </cell>
          <cell r="C185" t="str">
            <v>m</v>
          </cell>
          <cell r="D185">
            <v>600000</v>
          </cell>
        </row>
        <row r="186">
          <cell r="A186">
            <v>182</v>
          </cell>
          <cell r="B186" t="str">
            <v>èng mÉu xo¾n</v>
          </cell>
          <cell r="C186" t="str">
            <v>m</v>
          </cell>
          <cell r="D186">
            <v>600000</v>
          </cell>
        </row>
        <row r="187">
          <cell r="A187">
            <v>183</v>
          </cell>
          <cell r="B187" t="str">
            <v>èng móc n­íc dµi 2m</v>
          </cell>
          <cell r="C187" t="str">
            <v>c¸i</v>
          </cell>
          <cell r="D187">
            <v>50000</v>
          </cell>
        </row>
        <row r="188">
          <cell r="A188">
            <v>184</v>
          </cell>
          <cell r="B188" t="str">
            <v>èng ngoµi F 16</v>
          </cell>
          <cell r="C188" t="str">
            <v>m</v>
          </cell>
          <cell r="D188">
            <v>10000</v>
          </cell>
        </row>
        <row r="189">
          <cell r="A189">
            <v>185</v>
          </cell>
          <cell r="B189" t="str">
            <v>èng n­íc F 50</v>
          </cell>
          <cell r="C189" t="str">
            <v>m</v>
          </cell>
          <cell r="D189">
            <v>20000</v>
          </cell>
        </row>
        <row r="190">
          <cell r="A190">
            <v>186</v>
          </cell>
          <cell r="B190" t="str">
            <v>èng sóng + qu¶ ®¹n</v>
          </cell>
          <cell r="C190" t="str">
            <v>chiÕc</v>
          </cell>
          <cell r="D190">
            <v>2000000</v>
          </cell>
        </row>
        <row r="191">
          <cell r="A191">
            <v>187</v>
          </cell>
          <cell r="B191" t="str">
            <v>èng tæ ong dµi 1m</v>
          </cell>
          <cell r="C191" t="str">
            <v>èng</v>
          </cell>
          <cell r="D191">
            <v>100000</v>
          </cell>
        </row>
        <row r="192">
          <cell r="A192">
            <v>188</v>
          </cell>
          <cell r="B192" t="str">
            <v>èng thñy tinh ch÷ T F 8</v>
          </cell>
          <cell r="C192" t="str">
            <v>c¸i</v>
          </cell>
          <cell r="D192">
            <v>50000</v>
          </cell>
        </row>
        <row r="193">
          <cell r="A193">
            <v>189</v>
          </cell>
          <cell r="B193" t="str">
            <v>èng thñy tinh F 8ml dµi 1m lµm thÊm</v>
          </cell>
          <cell r="C193" t="str">
            <v>c¸i</v>
          </cell>
          <cell r="D193">
            <v>50000</v>
          </cell>
        </row>
        <row r="194">
          <cell r="A194">
            <v>190</v>
          </cell>
          <cell r="B194" t="str">
            <v>èng trong F 42 (cÇn khoan)</v>
          </cell>
          <cell r="C194" t="str">
            <v>m</v>
          </cell>
          <cell r="D194">
            <v>50000</v>
          </cell>
        </row>
        <row r="195">
          <cell r="A195">
            <v>191</v>
          </cell>
          <cell r="B195" t="str">
            <v>èng x¸c ®Þnh chuyÓn dÞch</v>
          </cell>
          <cell r="C195" t="str">
            <v>c¸i</v>
          </cell>
          <cell r="D195">
            <v>50000</v>
          </cell>
        </row>
        <row r="196">
          <cell r="A196">
            <v>192</v>
          </cell>
          <cell r="B196" t="str">
            <v>G¹ch chØ</v>
          </cell>
          <cell r="C196" t="str">
            <v>viªn</v>
          </cell>
          <cell r="D196">
            <v>300</v>
          </cell>
        </row>
        <row r="197">
          <cell r="A197">
            <v>193</v>
          </cell>
          <cell r="B197" t="str">
            <v>Gç chèng nhãm V F 18</v>
          </cell>
          <cell r="C197" t="str">
            <v>m3</v>
          </cell>
          <cell r="D197">
            <v>1500000</v>
          </cell>
        </row>
        <row r="198">
          <cell r="A198">
            <v>194</v>
          </cell>
          <cell r="B198" t="str">
            <v>Gç d¸n 40</v>
          </cell>
          <cell r="C198" t="str">
            <v>m2</v>
          </cell>
          <cell r="D198">
            <v>25000</v>
          </cell>
        </row>
        <row r="199">
          <cell r="A199">
            <v>195</v>
          </cell>
          <cell r="B199" t="str">
            <v>Gç dÇu 25</v>
          </cell>
          <cell r="C199" t="str">
            <v>m2</v>
          </cell>
          <cell r="D199">
            <v>25000</v>
          </cell>
        </row>
        <row r="200">
          <cell r="A200">
            <v>196</v>
          </cell>
          <cell r="B200" t="str">
            <v>Gç nhãm V</v>
          </cell>
          <cell r="C200" t="str">
            <v>m3</v>
          </cell>
          <cell r="D200">
            <v>1500000</v>
          </cell>
        </row>
        <row r="201">
          <cell r="A201">
            <v>197</v>
          </cell>
          <cell r="B201" t="str">
            <v>Gç tÊm</v>
          </cell>
          <cell r="C201" t="str">
            <v>m3</v>
          </cell>
          <cell r="D201">
            <v>2000000</v>
          </cell>
        </row>
        <row r="202">
          <cell r="A202">
            <v>198</v>
          </cell>
          <cell r="B202" t="str">
            <v>Gç v¸n 4 ph©n</v>
          </cell>
          <cell r="C202" t="str">
            <v>m3</v>
          </cell>
          <cell r="D202">
            <v>2000000</v>
          </cell>
        </row>
        <row r="203">
          <cell r="A203">
            <v>199</v>
          </cell>
          <cell r="B203" t="str">
            <v>Gç xÎ nhãm V</v>
          </cell>
          <cell r="C203" t="str">
            <v>m3</v>
          </cell>
          <cell r="D203">
            <v>1500000</v>
          </cell>
        </row>
        <row r="204">
          <cell r="A204">
            <v>200</v>
          </cell>
          <cell r="B204" t="str">
            <v>Ghen cao su F 63</v>
          </cell>
          <cell r="C204" t="str">
            <v>m</v>
          </cell>
          <cell r="D204">
            <v>10000</v>
          </cell>
        </row>
        <row r="205">
          <cell r="A205">
            <v>201</v>
          </cell>
          <cell r="B205" t="str">
            <v>Ghen kim lo¹i F 63</v>
          </cell>
          <cell r="C205" t="str">
            <v>m</v>
          </cell>
          <cell r="D205">
            <v>25000</v>
          </cell>
        </row>
        <row r="206">
          <cell r="A206">
            <v>202</v>
          </cell>
          <cell r="B206" t="str">
            <v>Gi¸ èng nghiÖm</v>
          </cell>
          <cell r="C206" t="str">
            <v>c¸i</v>
          </cell>
          <cell r="D206">
            <v>150000</v>
          </cell>
        </row>
        <row r="207">
          <cell r="A207">
            <v>203</v>
          </cell>
          <cell r="B207" t="str">
            <v>Gi¸ gç lµm thÊm</v>
          </cell>
          <cell r="C207" t="str">
            <v>c¸i</v>
          </cell>
          <cell r="D207">
            <v>150000</v>
          </cell>
        </row>
        <row r="208">
          <cell r="A208">
            <v>204</v>
          </cell>
          <cell r="B208" t="str">
            <v>GiÊy ®¨ng ký ®o ®¹c</v>
          </cell>
          <cell r="C208" t="str">
            <v>tê</v>
          </cell>
          <cell r="D208">
            <v>200</v>
          </cell>
        </row>
        <row r="209">
          <cell r="A209">
            <v>205</v>
          </cell>
          <cell r="B209" t="str">
            <v>GiÊy ®¸nh m¸y</v>
          </cell>
          <cell r="C209" t="str">
            <v>ram</v>
          </cell>
          <cell r="D209">
            <v>20000</v>
          </cell>
        </row>
        <row r="210">
          <cell r="A210">
            <v>206</v>
          </cell>
          <cell r="B210" t="str">
            <v>GiÊy ¶nh</v>
          </cell>
          <cell r="C210" t="str">
            <v>m</v>
          </cell>
          <cell r="D210">
            <v>50000</v>
          </cell>
        </row>
        <row r="211">
          <cell r="A211">
            <v>207</v>
          </cell>
          <cell r="B211" t="str">
            <v>GiÊy ¶nh khæ 140mm</v>
          </cell>
          <cell r="C211" t="str">
            <v>m</v>
          </cell>
          <cell r="D211">
            <v>100000</v>
          </cell>
        </row>
        <row r="212">
          <cell r="A212">
            <v>208</v>
          </cell>
          <cell r="B212" t="str">
            <v>GiÊy bãng can</v>
          </cell>
          <cell r="C212" t="str">
            <v>m</v>
          </cell>
          <cell r="D212">
            <v>2500</v>
          </cell>
        </row>
        <row r="213">
          <cell r="A213">
            <v>209</v>
          </cell>
          <cell r="B213" t="str">
            <v>GiÊy bãng can</v>
          </cell>
          <cell r="C213" t="str">
            <v>m2</v>
          </cell>
          <cell r="D213">
            <v>3000</v>
          </cell>
        </row>
        <row r="214">
          <cell r="A214">
            <v>210</v>
          </cell>
          <cell r="B214" t="str">
            <v>GiÊy can</v>
          </cell>
          <cell r="C214" t="str">
            <v>cuén</v>
          </cell>
          <cell r="D214">
            <v>200000</v>
          </cell>
        </row>
        <row r="215">
          <cell r="A215">
            <v>211</v>
          </cell>
          <cell r="B215" t="str">
            <v>GiÊy can</v>
          </cell>
          <cell r="C215" t="str">
            <v>m</v>
          </cell>
          <cell r="D215">
            <v>2500</v>
          </cell>
        </row>
        <row r="216">
          <cell r="A216">
            <v>212</v>
          </cell>
          <cell r="B216" t="str">
            <v>GiÊy can cao 0,3m</v>
          </cell>
          <cell r="C216" t="str">
            <v>m</v>
          </cell>
          <cell r="D216">
            <v>2500</v>
          </cell>
        </row>
        <row r="217">
          <cell r="A217">
            <v>213</v>
          </cell>
          <cell r="B217" t="str">
            <v>GiÊy Croki</v>
          </cell>
          <cell r="C217" t="str">
            <v>tê</v>
          </cell>
          <cell r="D217">
            <v>3400</v>
          </cell>
        </row>
        <row r="218">
          <cell r="A218">
            <v>214</v>
          </cell>
          <cell r="B218" t="str">
            <v>GiÊy gãi mÉu</v>
          </cell>
          <cell r="C218" t="str">
            <v>ram</v>
          </cell>
          <cell r="D218">
            <v>22000</v>
          </cell>
        </row>
        <row r="219">
          <cell r="A219">
            <v>215</v>
          </cell>
          <cell r="B219" t="str">
            <v>GiÊy in</v>
          </cell>
          <cell r="C219" t="str">
            <v>m2</v>
          </cell>
          <cell r="D219">
            <v>5000</v>
          </cell>
        </row>
        <row r="220">
          <cell r="A220">
            <v>216</v>
          </cell>
          <cell r="B220" t="str">
            <v>GiÊy kÎ ly</v>
          </cell>
          <cell r="C220" t="str">
            <v>m</v>
          </cell>
          <cell r="D220">
            <v>2600</v>
          </cell>
        </row>
        <row r="221">
          <cell r="A221">
            <v>217</v>
          </cell>
          <cell r="B221" t="str">
            <v>GiÊy kÎ ly</v>
          </cell>
          <cell r="C221" t="str">
            <v>tê</v>
          </cell>
          <cell r="D221">
            <v>2600</v>
          </cell>
        </row>
        <row r="222">
          <cell r="A222">
            <v>218</v>
          </cell>
          <cell r="B222" t="str">
            <v>GiÊy kÎ ly cao 0,3m</v>
          </cell>
          <cell r="C222" t="str">
            <v>m</v>
          </cell>
          <cell r="D222">
            <v>2600</v>
          </cell>
        </row>
        <row r="223">
          <cell r="A223">
            <v>219</v>
          </cell>
          <cell r="B223" t="str">
            <v>GiÊy kÎ ngang</v>
          </cell>
          <cell r="C223" t="str">
            <v>quyÓn</v>
          </cell>
          <cell r="D223">
            <v>2000</v>
          </cell>
        </row>
        <row r="224">
          <cell r="A224">
            <v>220</v>
          </cell>
          <cell r="B224" t="str">
            <v>GiÊy tr¾ng</v>
          </cell>
          <cell r="C224" t="str">
            <v>tËp</v>
          </cell>
          <cell r="D224">
            <v>2000</v>
          </cell>
        </row>
        <row r="225">
          <cell r="A225">
            <v>221</v>
          </cell>
          <cell r="B225" t="str">
            <v>GiÊy vÏ</v>
          </cell>
          <cell r="C225" t="str">
            <v>tê</v>
          </cell>
          <cell r="D225">
            <v>5000</v>
          </cell>
        </row>
        <row r="226">
          <cell r="A226">
            <v>222</v>
          </cell>
          <cell r="B226" t="str">
            <v>GiÊy vÏ b×nh ®å phao</v>
          </cell>
          <cell r="C226" t="str">
            <v>tê</v>
          </cell>
          <cell r="D226">
            <v>5000</v>
          </cell>
        </row>
        <row r="227">
          <cell r="A227">
            <v>223</v>
          </cell>
          <cell r="B227" t="str">
            <v>GiÊy vÏ b×nh ®å phao</v>
          </cell>
          <cell r="C227" t="str">
            <v>tê</v>
          </cell>
          <cell r="D227">
            <v>5000</v>
          </cell>
        </row>
        <row r="228">
          <cell r="A228">
            <v>224</v>
          </cell>
          <cell r="B228" t="str">
            <v>GiÊy vÏ b¶n ®å (50 x 50)</v>
          </cell>
          <cell r="C228" t="str">
            <v>tê</v>
          </cell>
          <cell r="D228">
            <v>5000</v>
          </cell>
        </row>
        <row r="229">
          <cell r="A229">
            <v>225</v>
          </cell>
          <cell r="B229" t="str">
            <v>GiÊy viÕt</v>
          </cell>
          <cell r="C229" t="str">
            <v>tËp</v>
          </cell>
          <cell r="D229">
            <v>2000</v>
          </cell>
        </row>
        <row r="230">
          <cell r="A230">
            <v>226</v>
          </cell>
          <cell r="B230" t="str">
            <v>Hãa chÊt</v>
          </cell>
          <cell r="C230" t="str">
            <v>kg</v>
          </cell>
          <cell r="D230">
            <v>40000</v>
          </cell>
        </row>
        <row r="231">
          <cell r="A231">
            <v>227</v>
          </cell>
          <cell r="B231" t="str">
            <v>Hãa chÊt (HCL, axetylen)</v>
          </cell>
          <cell r="C231" t="str">
            <v>kg</v>
          </cell>
          <cell r="D231">
            <v>40000</v>
          </cell>
        </row>
        <row r="232">
          <cell r="A232">
            <v>228</v>
          </cell>
          <cell r="B232" t="str">
            <v>Hãa chÊt c¸c lo¹i</v>
          </cell>
          <cell r="C232" t="str">
            <v>gam</v>
          </cell>
          <cell r="D232">
            <v>40</v>
          </cell>
        </row>
        <row r="233">
          <cell r="A233">
            <v>229</v>
          </cell>
          <cell r="B233" t="str">
            <v>Hép bét mµu</v>
          </cell>
          <cell r="C233" t="str">
            <v>hép</v>
          </cell>
          <cell r="D233">
            <v>15000</v>
          </cell>
        </row>
        <row r="234">
          <cell r="A234">
            <v>230</v>
          </cell>
          <cell r="B234" t="str">
            <v>Hép bót d¹ mµu</v>
          </cell>
          <cell r="C234" t="str">
            <v>hép</v>
          </cell>
          <cell r="D234">
            <v>15000</v>
          </cell>
        </row>
        <row r="235">
          <cell r="A235">
            <v>231</v>
          </cell>
          <cell r="B235" t="str">
            <v>Hép gç ®ùng mÉu</v>
          </cell>
          <cell r="C235" t="str">
            <v>hép</v>
          </cell>
          <cell r="D235">
            <v>8000</v>
          </cell>
        </row>
        <row r="236">
          <cell r="A236">
            <v>232</v>
          </cell>
          <cell r="B236" t="str">
            <v>Hép gç ®ùng mÉu 400 x 400 x 400</v>
          </cell>
          <cell r="C236" t="str">
            <v>hép</v>
          </cell>
          <cell r="D236">
            <v>35000</v>
          </cell>
        </row>
        <row r="237">
          <cell r="A237">
            <v>233</v>
          </cell>
          <cell r="B237" t="str">
            <v>Hép gç 24 « ®ùng mÉu l­u</v>
          </cell>
          <cell r="C237" t="str">
            <v>hép</v>
          </cell>
          <cell r="D237">
            <v>45000</v>
          </cell>
        </row>
        <row r="238">
          <cell r="A238">
            <v>234</v>
          </cell>
          <cell r="B238" t="str">
            <v>Hép gç 2 ng¨n dµi 1m</v>
          </cell>
          <cell r="C238" t="str">
            <v>hép</v>
          </cell>
          <cell r="D238">
            <v>15000</v>
          </cell>
        </row>
        <row r="239">
          <cell r="A239">
            <v>235</v>
          </cell>
          <cell r="B239" t="str">
            <v>Hép n¨ng l­îng</v>
          </cell>
          <cell r="C239" t="str">
            <v>hép</v>
          </cell>
          <cell r="D239">
            <v>500000</v>
          </cell>
        </row>
        <row r="240">
          <cell r="A240">
            <v>236</v>
          </cell>
          <cell r="B240" t="str">
            <v>Hép nh«m nhá</v>
          </cell>
          <cell r="C240" t="str">
            <v>hép</v>
          </cell>
          <cell r="D240">
            <v>8000</v>
          </cell>
        </row>
        <row r="241">
          <cell r="A241">
            <v>237</v>
          </cell>
          <cell r="B241" t="str">
            <v>Hép t«n 200 x 200 x 1</v>
          </cell>
          <cell r="C241" t="str">
            <v>hép</v>
          </cell>
          <cell r="D241">
            <v>12000</v>
          </cell>
        </row>
        <row r="242">
          <cell r="A242">
            <v>238</v>
          </cell>
          <cell r="B242" t="str">
            <v>Hép t«n 200 x 100 mm</v>
          </cell>
          <cell r="C242" t="str">
            <v>c¸i</v>
          </cell>
          <cell r="D242">
            <v>12000</v>
          </cell>
        </row>
        <row r="243">
          <cell r="A243">
            <v>239</v>
          </cell>
          <cell r="B243" t="str">
            <v>Kali thiocyarat</v>
          </cell>
          <cell r="C243" t="str">
            <v>gam</v>
          </cell>
          <cell r="D243">
            <v>40</v>
          </cell>
        </row>
        <row r="244">
          <cell r="A244">
            <v>240</v>
          </cell>
          <cell r="B244" t="str">
            <v>Khay men</v>
          </cell>
          <cell r="C244" t="str">
            <v>c¸i</v>
          </cell>
          <cell r="D244">
            <v>50000</v>
          </cell>
        </row>
        <row r="245">
          <cell r="A245">
            <v>241</v>
          </cell>
          <cell r="B245" t="str">
            <v>Khay men ch÷ nhËt</v>
          </cell>
          <cell r="C245" t="str">
            <v>c¸i</v>
          </cell>
          <cell r="D245">
            <v>50000</v>
          </cell>
        </row>
        <row r="246">
          <cell r="A246">
            <v>242</v>
          </cell>
          <cell r="B246" t="str">
            <v>Khay men to</v>
          </cell>
          <cell r="C246" t="str">
            <v>c¸i</v>
          </cell>
          <cell r="D246">
            <v>50000</v>
          </cell>
        </row>
        <row r="247">
          <cell r="A247">
            <v>243</v>
          </cell>
          <cell r="B247" t="str">
            <v>Khay men to + nhá</v>
          </cell>
          <cell r="C247" t="str">
            <v>c¸i</v>
          </cell>
          <cell r="D247">
            <v>50000</v>
          </cell>
        </row>
        <row r="248">
          <cell r="A248">
            <v>244</v>
          </cell>
          <cell r="B248" t="str">
            <v>Khay ñ ®Êt</v>
          </cell>
          <cell r="C248" t="str">
            <v>c¸i</v>
          </cell>
          <cell r="D248">
            <v>50000</v>
          </cell>
        </row>
        <row r="249">
          <cell r="A249">
            <v>245</v>
          </cell>
          <cell r="B249" t="str">
            <v>Khu«n t¹o mÉu</v>
          </cell>
          <cell r="C249" t="str">
            <v>c¸i</v>
          </cell>
          <cell r="D249">
            <v>50000</v>
          </cell>
        </row>
        <row r="250">
          <cell r="A250">
            <v>246</v>
          </cell>
          <cell r="B250" t="str">
            <v>KÝnh dÇy 10ly (20 x 40)cm (kÝnh mµi mê)</v>
          </cell>
          <cell r="C250" t="str">
            <v>c¸i</v>
          </cell>
          <cell r="D250">
            <v>50000</v>
          </cell>
        </row>
        <row r="251">
          <cell r="A251">
            <v>247</v>
          </cell>
          <cell r="B251" t="str">
            <v>KÝnh lËp thÓ</v>
          </cell>
          <cell r="C251" t="str">
            <v>c¸i</v>
          </cell>
          <cell r="D251">
            <v>100000</v>
          </cell>
        </row>
        <row r="252">
          <cell r="A252">
            <v>248</v>
          </cell>
          <cell r="B252" t="str">
            <v>KÝnh lóp</v>
          </cell>
          <cell r="C252" t="str">
            <v>c¸i</v>
          </cell>
          <cell r="D252">
            <v>60000</v>
          </cell>
        </row>
        <row r="253">
          <cell r="A253">
            <v>249</v>
          </cell>
          <cell r="B253" t="str">
            <v>KÝnh mµi mê</v>
          </cell>
          <cell r="C253" t="str">
            <v>c¸i</v>
          </cell>
          <cell r="D253">
            <v>50000</v>
          </cell>
        </row>
        <row r="254">
          <cell r="A254">
            <v>250</v>
          </cell>
          <cell r="B254" t="str">
            <v>KÝnh tr¾ng (2x30x50)mm</v>
          </cell>
          <cell r="C254" t="str">
            <v>c¸i</v>
          </cell>
          <cell r="D254">
            <v>50000</v>
          </cell>
        </row>
        <row r="255">
          <cell r="A255">
            <v>251</v>
          </cell>
          <cell r="B255" t="str">
            <v>KÝnh vu«ng 16 x 16</v>
          </cell>
          <cell r="C255" t="str">
            <v>c¸i</v>
          </cell>
          <cell r="D255">
            <v>5000</v>
          </cell>
        </row>
        <row r="256">
          <cell r="A256">
            <v>252</v>
          </cell>
          <cell r="B256" t="str">
            <v>KÝp ®iÖn vi sai</v>
          </cell>
          <cell r="C256" t="str">
            <v>c¸i</v>
          </cell>
          <cell r="D256">
            <v>3200</v>
          </cell>
        </row>
        <row r="257">
          <cell r="A257">
            <v>253</v>
          </cell>
          <cell r="B257" t="str">
            <v>La men</v>
          </cell>
          <cell r="C257" t="str">
            <v>kg</v>
          </cell>
          <cell r="D257">
            <v>15000</v>
          </cell>
        </row>
        <row r="258">
          <cell r="A258">
            <v>254</v>
          </cell>
          <cell r="B258" t="str">
            <v>L­ìi c¾t ®Êt</v>
          </cell>
          <cell r="C258" t="str">
            <v>c¸i</v>
          </cell>
          <cell r="D258">
            <v>30000</v>
          </cell>
        </row>
        <row r="259">
          <cell r="A259">
            <v>255</v>
          </cell>
          <cell r="B259" t="str">
            <v>Mµng buång n­íc F 270</v>
          </cell>
          <cell r="C259" t="str">
            <v>c¸i</v>
          </cell>
          <cell r="D259">
            <v>50000</v>
          </cell>
        </row>
        <row r="260">
          <cell r="A260">
            <v>256</v>
          </cell>
          <cell r="B260" t="str">
            <v>Mèc bªt«ng ®óc s½n</v>
          </cell>
          <cell r="C260" t="str">
            <v>c¸i</v>
          </cell>
          <cell r="D260">
            <v>25000</v>
          </cell>
        </row>
        <row r="261">
          <cell r="A261">
            <v>257</v>
          </cell>
          <cell r="B261" t="str">
            <v>Mia ®o mùc n­íc 150x40x1500</v>
          </cell>
          <cell r="C261" t="str">
            <v>c¸i</v>
          </cell>
          <cell r="D261">
            <v>65000</v>
          </cell>
        </row>
        <row r="262">
          <cell r="A262">
            <v>258</v>
          </cell>
          <cell r="B262" t="str">
            <v>Mòi khoan</v>
          </cell>
          <cell r="C262" t="str">
            <v>c¸i</v>
          </cell>
          <cell r="D262">
            <v>60000</v>
          </cell>
        </row>
        <row r="263">
          <cell r="A263">
            <v>259</v>
          </cell>
          <cell r="B263" t="str">
            <v>Mòi khoan ch÷ thËp F 46</v>
          </cell>
          <cell r="C263" t="str">
            <v>c¸i</v>
          </cell>
          <cell r="D263">
            <v>60000</v>
          </cell>
        </row>
        <row r="264">
          <cell r="A264">
            <v>260</v>
          </cell>
          <cell r="B264" t="str">
            <v>Mòi khoan h×nh xuyÕn g¾n r¨ng hîp kim cøng</v>
          </cell>
          <cell r="C264" t="str">
            <v>c¸i</v>
          </cell>
          <cell r="D264">
            <v>450000</v>
          </cell>
        </row>
        <row r="265">
          <cell r="A265">
            <v>261</v>
          </cell>
          <cell r="B265" t="str">
            <v>Mòi khoan hîp kim</v>
          </cell>
          <cell r="C265" t="str">
            <v>c¸i</v>
          </cell>
          <cell r="D265">
            <v>75000</v>
          </cell>
        </row>
        <row r="266">
          <cell r="A266">
            <v>262</v>
          </cell>
          <cell r="B266" t="str">
            <v>Mòi khoan kim c­¬ng</v>
          </cell>
          <cell r="C266" t="str">
            <v>c¸i</v>
          </cell>
          <cell r="D266">
            <v>1300000</v>
          </cell>
        </row>
        <row r="267">
          <cell r="A267">
            <v>263</v>
          </cell>
          <cell r="B267" t="str">
            <v>Mòi xuyªn</v>
          </cell>
          <cell r="C267" t="str">
            <v>c¸i</v>
          </cell>
          <cell r="D267">
            <v>600000</v>
          </cell>
        </row>
        <row r="268">
          <cell r="A268">
            <v>264</v>
          </cell>
          <cell r="B268" t="str">
            <v>Mòi xuyªn c¾t</v>
          </cell>
          <cell r="C268" t="str">
            <v>c¸i</v>
          </cell>
          <cell r="D268">
            <v>600000</v>
          </cell>
        </row>
        <row r="269">
          <cell r="A269">
            <v>265</v>
          </cell>
          <cell r="B269" t="str">
            <v>Mòi xuyªn h×nh nãn</v>
          </cell>
          <cell r="C269" t="str">
            <v>c¸i</v>
          </cell>
          <cell r="D269">
            <v>600000</v>
          </cell>
        </row>
        <row r="270">
          <cell r="A270">
            <v>266</v>
          </cell>
          <cell r="B270" t="str">
            <v>Mu«i xóc ®Êt</v>
          </cell>
          <cell r="C270" t="str">
            <v>c¸i</v>
          </cell>
          <cell r="D270">
            <v>200000</v>
          </cell>
        </row>
        <row r="271">
          <cell r="A271">
            <v>267</v>
          </cell>
          <cell r="B271" t="str">
            <v>Mùc can</v>
          </cell>
          <cell r="C271" t="str">
            <v>lä</v>
          </cell>
          <cell r="D271">
            <v>15000</v>
          </cell>
        </row>
        <row r="272">
          <cell r="A272">
            <v>268</v>
          </cell>
          <cell r="B272" t="str">
            <v>N¨ng l­îng ®iÖn</v>
          </cell>
          <cell r="C272" t="str">
            <v>kwh</v>
          </cell>
          <cell r="D272">
            <v>800</v>
          </cell>
        </row>
        <row r="273">
          <cell r="A273">
            <v>269</v>
          </cell>
          <cell r="B273" t="str">
            <v>Nåi ¸p suÊt hót ch©n kh«ng (®Ó lµm tû träng-b·o hßa)</v>
          </cell>
          <cell r="C273" t="str">
            <v>c¸i</v>
          </cell>
          <cell r="D273">
            <v>200000</v>
          </cell>
        </row>
        <row r="274">
          <cell r="A274">
            <v>270</v>
          </cell>
          <cell r="B274" t="str">
            <v>Neo 25kg</v>
          </cell>
          <cell r="C274" t="str">
            <v>c¸i</v>
          </cell>
          <cell r="D274">
            <v>290000</v>
          </cell>
        </row>
        <row r="275">
          <cell r="A275">
            <v>271</v>
          </cell>
          <cell r="B275" t="str">
            <v>NhËt ký kh¶o s¸t</v>
          </cell>
          <cell r="C275" t="str">
            <v>quyÓn</v>
          </cell>
          <cell r="D275">
            <v>5000</v>
          </cell>
        </row>
        <row r="276">
          <cell r="A276">
            <v>272</v>
          </cell>
          <cell r="B276" t="str">
            <v>NhiÖt kÕ</v>
          </cell>
          <cell r="C276" t="str">
            <v>c¸i</v>
          </cell>
          <cell r="D276">
            <v>100000</v>
          </cell>
        </row>
        <row r="277">
          <cell r="A277">
            <v>273</v>
          </cell>
          <cell r="B277" t="str">
            <v>NhiÖt kÕ 100oC -1500oC</v>
          </cell>
          <cell r="C277" t="str">
            <v>c¸i</v>
          </cell>
          <cell r="D277">
            <v>120000</v>
          </cell>
        </row>
        <row r="278">
          <cell r="A278">
            <v>274</v>
          </cell>
          <cell r="B278" t="str">
            <v>NhiÖt kÕ 10oC - 600oC</v>
          </cell>
          <cell r="C278" t="str">
            <v>c¸i</v>
          </cell>
          <cell r="D278">
            <v>200000</v>
          </cell>
        </row>
        <row r="279">
          <cell r="A279">
            <v>275</v>
          </cell>
          <cell r="B279" t="str">
            <v>NhiÖt kÕ 50oC, 300oC, 100oC, 200oC</v>
          </cell>
          <cell r="C279" t="str">
            <v>c¸i</v>
          </cell>
          <cell r="D279">
            <v>120000</v>
          </cell>
        </row>
        <row r="280">
          <cell r="A280">
            <v>276</v>
          </cell>
          <cell r="B280" t="str">
            <v>Nhùa ca na ®a</v>
          </cell>
          <cell r="C280" t="str">
            <v>kg</v>
          </cell>
          <cell r="D280">
            <v>20000</v>
          </cell>
        </row>
        <row r="281">
          <cell r="A281">
            <v>277</v>
          </cell>
          <cell r="B281" t="str">
            <v>N­íc cÊt</v>
          </cell>
          <cell r="C281" t="str">
            <v>lÝt</v>
          </cell>
          <cell r="D281">
            <v>15000</v>
          </cell>
        </row>
        <row r="282">
          <cell r="A282">
            <v>278</v>
          </cell>
          <cell r="B282" t="str">
            <v>Nit¬ benzen tinh khiÕt</v>
          </cell>
          <cell r="C282" t="str">
            <v>gam</v>
          </cell>
          <cell r="D282">
            <v>40</v>
          </cell>
        </row>
        <row r="283">
          <cell r="A283">
            <v>279</v>
          </cell>
          <cell r="B283" t="str">
            <v>Nit¬ rat b¹c</v>
          </cell>
          <cell r="C283" t="str">
            <v>gam</v>
          </cell>
          <cell r="D283">
            <v>40</v>
          </cell>
        </row>
        <row r="284">
          <cell r="A284">
            <v>280</v>
          </cell>
          <cell r="B284" t="str">
            <v>Paraphin</v>
          </cell>
          <cell r="C284" t="str">
            <v>kg</v>
          </cell>
          <cell r="D284">
            <v>12000</v>
          </cell>
        </row>
        <row r="285">
          <cell r="A285">
            <v>281</v>
          </cell>
          <cell r="B285" t="str">
            <v>Phao ®o sãng</v>
          </cell>
          <cell r="C285" t="str">
            <v>c¸i</v>
          </cell>
          <cell r="D285">
            <v>300000</v>
          </cell>
        </row>
        <row r="286">
          <cell r="A286">
            <v>282</v>
          </cell>
          <cell r="B286" t="str">
            <v>Phao thö ®é chÆt</v>
          </cell>
          <cell r="C286" t="str">
            <v>bé</v>
          </cell>
          <cell r="D286">
            <v>2000000</v>
          </cell>
        </row>
        <row r="287">
          <cell r="A287">
            <v>283</v>
          </cell>
          <cell r="B287" t="str">
            <v>Phao tû träng kÕ</v>
          </cell>
          <cell r="C287" t="str">
            <v>bé</v>
          </cell>
          <cell r="D287">
            <v>300000</v>
          </cell>
        </row>
        <row r="288">
          <cell r="A288">
            <v>284</v>
          </cell>
          <cell r="B288" t="str">
            <v>Phim + ¶nh mµu 9x12</v>
          </cell>
          <cell r="C288" t="str">
            <v>cuén</v>
          </cell>
          <cell r="D288">
            <v>50000</v>
          </cell>
        </row>
        <row r="289">
          <cell r="A289">
            <v>285</v>
          </cell>
          <cell r="B289" t="str">
            <v>PhÌn s¾t</v>
          </cell>
          <cell r="C289" t="str">
            <v>gam</v>
          </cell>
          <cell r="D289">
            <v>60000</v>
          </cell>
        </row>
        <row r="290">
          <cell r="A290">
            <v>286</v>
          </cell>
          <cell r="B290" t="str">
            <v>PhÔu rãt c¸t</v>
          </cell>
          <cell r="C290" t="str">
            <v>bé</v>
          </cell>
          <cell r="D290">
            <v>200000</v>
          </cell>
        </row>
        <row r="291">
          <cell r="A291">
            <v>287</v>
          </cell>
          <cell r="B291" t="str">
            <v>PhÔu s¾t F 5cm</v>
          </cell>
          <cell r="C291" t="str">
            <v>c¸i</v>
          </cell>
          <cell r="D291">
            <v>5000</v>
          </cell>
        </row>
        <row r="292">
          <cell r="A292">
            <v>288</v>
          </cell>
          <cell r="B292" t="str">
            <v>PhÔu thñy tinh</v>
          </cell>
          <cell r="C292" t="str">
            <v>c¸i</v>
          </cell>
          <cell r="D292">
            <v>6000</v>
          </cell>
        </row>
        <row r="293">
          <cell r="A293">
            <v>289</v>
          </cell>
          <cell r="B293" t="str">
            <v>PhÔu thñy tinh (60-100)mm</v>
          </cell>
          <cell r="C293" t="str">
            <v>c¸i</v>
          </cell>
          <cell r="D293">
            <v>2000</v>
          </cell>
        </row>
        <row r="294">
          <cell r="A294">
            <v>290</v>
          </cell>
          <cell r="B294" t="str">
            <v>Pin ®Ìn</v>
          </cell>
          <cell r="C294" t="str">
            <v>qu¶</v>
          </cell>
          <cell r="D294">
            <v>2000</v>
          </cell>
        </row>
        <row r="295">
          <cell r="A295">
            <v>291</v>
          </cell>
          <cell r="B295" t="str">
            <v>Pin ®o l­u tèc</v>
          </cell>
          <cell r="C295" t="str">
            <v>qu¶</v>
          </cell>
          <cell r="D295">
            <v>1000</v>
          </cell>
        </row>
        <row r="296">
          <cell r="A296">
            <v>292</v>
          </cell>
          <cell r="B296" t="str">
            <v>Pin 1,5V</v>
          </cell>
          <cell r="C296" t="str">
            <v>qu¶</v>
          </cell>
          <cell r="D296">
            <v>500000</v>
          </cell>
        </row>
        <row r="297">
          <cell r="A297">
            <v>293</v>
          </cell>
          <cell r="B297" t="str">
            <v>Pin 69V</v>
          </cell>
          <cell r="C297" t="str">
            <v>hßm</v>
          </cell>
          <cell r="D297">
            <v>800000</v>
          </cell>
        </row>
        <row r="298">
          <cell r="A298">
            <v>294</v>
          </cell>
          <cell r="B298" t="str">
            <v>Pin BTO-45</v>
          </cell>
          <cell r="C298" t="str">
            <v>hßm</v>
          </cell>
          <cell r="D298">
            <v>2000</v>
          </cell>
        </row>
        <row r="299">
          <cell r="A299">
            <v>295</v>
          </cell>
          <cell r="B299" t="str">
            <v>Pin dïng cho ®o n­íc</v>
          </cell>
          <cell r="C299" t="str">
            <v>®«i</v>
          </cell>
          <cell r="D299">
            <v>40000</v>
          </cell>
        </row>
        <row r="300">
          <cell r="A300">
            <v>296</v>
          </cell>
          <cell r="B300" t="str">
            <v>Qu¶ bo cao su</v>
          </cell>
          <cell r="C300" t="str">
            <v>qu¶</v>
          </cell>
          <cell r="D300">
            <v>7000</v>
          </cell>
        </row>
        <row r="301">
          <cell r="A301">
            <v>297</v>
          </cell>
          <cell r="B301" t="str">
            <v>Que hµn</v>
          </cell>
          <cell r="C301" t="str">
            <v>kg</v>
          </cell>
          <cell r="D301">
            <v>5000</v>
          </cell>
        </row>
        <row r="302">
          <cell r="A302">
            <v>298</v>
          </cell>
          <cell r="B302" t="str">
            <v>Que khuÊy ®Êt</v>
          </cell>
          <cell r="C302" t="str">
            <v>c¸i</v>
          </cell>
          <cell r="D302">
            <v>1300000</v>
          </cell>
        </row>
        <row r="303">
          <cell r="A303">
            <v>299</v>
          </cell>
          <cell r="B303" t="str">
            <v>R©y ®Þa chÊt c«ng tr×nh</v>
          </cell>
          <cell r="C303" t="str">
            <v>bé</v>
          </cell>
          <cell r="D303">
            <v>400000</v>
          </cell>
        </row>
        <row r="304">
          <cell r="A304">
            <v>300</v>
          </cell>
          <cell r="B304" t="str">
            <v>R©y ®Þa chÊt c«ng tr×nh (Anh)</v>
          </cell>
          <cell r="C304" t="str">
            <v>bé</v>
          </cell>
          <cell r="D304">
            <v>1500000</v>
          </cell>
        </row>
        <row r="305">
          <cell r="A305">
            <v>301</v>
          </cell>
          <cell r="B305" t="str">
            <v>R©y dông cô ®Çm nÖn</v>
          </cell>
          <cell r="C305" t="str">
            <v>bé</v>
          </cell>
          <cell r="D305">
            <v>1500000</v>
          </cell>
        </row>
        <row r="306">
          <cell r="A306">
            <v>302</v>
          </cell>
          <cell r="B306" t="str">
            <v>Rïa neo phao</v>
          </cell>
          <cell r="C306" t="str">
            <v>c¸i</v>
          </cell>
          <cell r="D306">
            <v>25000</v>
          </cell>
        </row>
        <row r="307">
          <cell r="A307">
            <v>303</v>
          </cell>
          <cell r="B307" t="str">
            <v>S¬n ®á</v>
          </cell>
          <cell r="C307" t="str">
            <v>kg</v>
          </cell>
          <cell r="D307">
            <v>25000</v>
          </cell>
        </row>
        <row r="308">
          <cell r="A308">
            <v>304</v>
          </cell>
          <cell r="B308" t="str">
            <v>S¬n ®á tr¾ng</v>
          </cell>
          <cell r="C308" t="str">
            <v>kg</v>
          </cell>
          <cell r="D308">
            <v>25000</v>
          </cell>
        </row>
        <row r="309">
          <cell r="A309">
            <v>305</v>
          </cell>
          <cell r="B309" t="str">
            <v>S¬n c¸c lo¹i</v>
          </cell>
          <cell r="C309" t="str">
            <v>kg</v>
          </cell>
          <cell r="D309">
            <v>25000</v>
          </cell>
        </row>
        <row r="310">
          <cell r="A310">
            <v>306</v>
          </cell>
          <cell r="B310" t="str">
            <v>S¾t trßn F14</v>
          </cell>
          <cell r="C310" t="str">
            <v>kg</v>
          </cell>
          <cell r="D310">
            <v>5000</v>
          </cell>
        </row>
        <row r="311">
          <cell r="A311">
            <v>307</v>
          </cell>
          <cell r="B311" t="str">
            <v>Sæ ®o</v>
          </cell>
          <cell r="C311" t="str">
            <v>quyÓn</v>
          </cell>
          <cell r="D311">
            <v>2000</v>
          </cell>
        </row>
        <row r="312">
          <cell r="A312">
            <v>308</v>
          </cell>
          <cell r="B312" t="str">
            <v>Sæ ®o ®¹c</v>
          </cell>
          <cell r="C312" t="str">
            <v>quyÓn</v>
          </cell>
          <cell r="D312">
            <v>2000</v>
          </cell>
        </row>
        <row r="313">
          <cell r="A313">
            <v>309</v>
          </cell>
          <cell r="B313" t="str">
            <v>Sæ ®o c¸c lo¹i</v>
          </cell>
          <cell r="C313" t="str">
            <v>quyÓn</v>
          </cell>
          <cell r="D313">
            <v>2000</v>
          </cell>
        </row>
        <row r="314">
          <cell r="A314">
            <v>310</v>
          </cell>
          <cell r="B314" t="str">
            <v>Sæ ®o lón</v>
          </cell>
          <cell r="C314" t="str">
            <v>quyÓn</v>
          </cell>
          <cell r="D314">
            <v>2000</v>
          </cell>
        </row>
        <row r="315">
          <cell r="A315">
            <v>311</v>
          </cell>
          <cell r="B315" t="str">
            <v>Sæ ®o n­íc</v>
          </cell>
          <cell r="C315" t="str">
            <v>quyÓn</v>
          </cell>
          <cell r="D315">
            <v>2000</v>
          </cell>
        </row>
        <row r="316">
          <cell r="A316">
            <v>312</v>
          </cell>
          <cell r="B316" t="str">
            <v>Sæ Ðp n­íc</v>
          </cell>
          <cell r="C316" t="str">
            <v>quyÓn</v>
          </cell>
          <cell r="D316">
            <v>2000</v>
          </cell>
        </row>
        <row r="317">
          <cell r="A317">
            <v>313</v>
          </cell>
          <cell r="B317" t="str">
            <v>Sæ hót n­íc</v>
          </cell>
          <cell r="C317" t="str">
            <v>quyÓn</v>
          </cell>
          <cell r="D317">
            <v>2000</v>
          </cell>
        </row>
        <row r="318">
          <cell r="A318">
            <v>314</v>
          </cell>
          <cell r="B318" t="str">
            <v>Sæ móc n­íc</v>
          </cell>
          <cell r="C318" t="str">
            <v>quyÓn</v>
          </cell>
          <cell r="D318">
            <v>2000</v>
          </cell>
        </row>
        <row r="319">
          <cell r="A319">
            <v>315</v>
          </cell>
          <cell r="B319" t="str">
            <v>Sæ tæng hîp ®é lón</v>
          </cell>
          <cell r="C319" t="str">
            <v>quyÓn</v>
          </cell>
          <cell r="D319">
            <v>2000</v>
          </cell>
        </row>
        <row r="320">
          <cell r="A320">
            <v>316</v>
          </cell>
          <cell r="B320" t="str">
            <v>Xoong nh«m ®un s¸p</v>
          </cell>
          <cell r="C320" t="str">
            <v>c¸i</v>
          </cell>
          <cell r="D320">
            <v>20000</v>
          </cell>
        </row>
        <row r="321">
          <cell r="A321">
            <v>317</v>
          </cell>
          <cell r="B321" t="str">
            <v>Sun f¸t ®ång</v>
          </cell>
          <cell r="C321" t="str">
            <v>kg</v>
          </cell>
          <cell r="D321">
            <v>4000</v>
          </cell>
        </row>
        <row r="322">
          <cell r="A322">
            <v>318</v>
          </cell>
          <cell r="B322" t="str">
            <v>T¹ c¸ gang 100kg</v>
          </cell>
          <cell r="C322" t="str">
            <v>qu¶</v>
          </cell>
          <cell r="D322">
            <v>350000</v>
          </cell>
        </row>
        <row r="323">
          <cell r="A323">
            <v>319</v>
          </cell>
          <cell r="B323" t="str">
            <v>T¹ c¸ gang 50kg</v>
          </cell>
          <cell r="C323" t="str">
            <v>qu¶</v>
          </cell>
          <cell r="D323">
            <v>175000</v>
          </cell>
        </row>
        <row r="324">
          <cell r="A324">
            <v>320</v>
          </cell>
          <cell r="B324" t="str">
            <v>T¹ ch× 15kg</v>
          </cell>
          <cell r="C324" t="str">
            <v>c¸i</v>
          </cell>
          <cell r="D324">
            <v>100000</v>
          </cell>
        </row>
        <row r="325">
          <cell r="A325">
            <v>321</v>
          </cell>
          <cell r="B325" t="str">
            <v>Têi ®Þa chÊn</v>
          </cell>
          <cell r="C325" t="str">
            <v>chiÕc</v>
          </cell>
          <cell r="D325">
            <v>120000</v>
          </cell>
        </row>
        <row r="326">
          <cell r="A326">
            <v>322</v>
          </cell>
          <cell r="B326" t="str">
            <v>Têi cuèn d©y</v>
          </cell>
          <cell r="C326" t="str">
            <v>c¸i</v>
          </cell>
          <cell r="D326">
            <v>100000</v>
          </cell>
        </row>
        <row r="327">
          <cell r="A327">
            <v>323</v>
          </cell>
          <cell r="B327" t="str">
            <v>Têi cuèn d©y ®Þa chÊn</v>
          </cell>
          <cell r="C327" t="str">
            <v>c¸i</v>
          </cell>
          <cell r="D327">
            <v>120000</v>
          </cell>
        </row>
        <row r="328">
          <cell r="A328">
            <v>324</v>
          </cell>
          <cell r="B328" t="str">
            <v>tÊm kÑp ng©m b·o hßa</v>
          </cell>
          <cell r="C328" t="str">
            <v>c¸i</v>
          </cell>
          <cell r="D328">
            <v>50000</v>
          </cell>
        </row>
        <row r="329">
          <cell r="A329">
            <v>325</v>
          </cell>
          <cell r="B329" t="str">
            <v>ThÐp dÇm I vµ kÝch c¸c lo¹i</v>
          </cell>
          <cell r="C329" t="str">
            <v>kg</v>
          </cell>
          <cell r="D329">
            <v>5000</v>
          </cell>
        </row>
        <row r="330">
          <cell r="A330">
            <v>326</v>
          </cell>
          <cell r="B330" t="str">
            <v>ThÐp F8 - F10</v>
          </cell>
          <cell r="C330" t="str">
            <v>m</v>
          </cell>
          <cell r="D330">
            <v>5000</v>
          </cell>
        </row>
        <row r="331">
          <cell r="A331">
            <v>327</v>
          </cell>
          <cell r="B331" t="str">
            <v>ThÐp gai F 10</v>
          </cell>
          <cell r="C331" t="str">
            <v>kg</v>
          </cell>
          <cell r="D331">
            <v>5000</v>
          </cell>
        </row>
        <row r="332">
          <cell r="A332">
            <v>328</v>
          </cell>
          <cell r="B332" t="str">
            <v>ThÐp gai F 16</v>
          </cell>
          <cell r="C332" t="str">
            <v>kg</v>
          </cell>
          <cell r="D332">
            <v>5000</v>
          </cell>
        </row>
        <row r="333">
          <cell r="A333">
            <v>329</v>
          </cell>
          <cell r="B333" t="str">
            <v>ThÐp gai F 22</v>
          </cell>
          <cell r="C333" t="str">
            <v>kg</v>
          </cell>
          <cell r="D333">
            <v>5000</v>
          </cell>
        </row>
        <row r="334">
          <cell r="A334">
            <v>330</v>
          </cell>
          <cell r="B334" t="str">
            <v>ThÐp gai F 32-40</v>
          </cell>
          <cell r="C334" t="str">
            <v>kg</v>
          </cell>
          <cell r="D334">
            <v>5000</v>
          </cell>
        </row>
        <row r="335">
          <cell r="A335">
            <v>331</v>
          </cell>
          <cell r="B335" t="str">
            <v>Th­íc cuén 20m</v>
          </cell>
          <cell r="C335" t="str">
            <v>c¸i</v>
          </cell>
          <cell r="D335">
            <v>15000</v>
          </cell>
        </row>
        <row r="336">
          <cell r="A336">
            <v>332</v>
          </cell>
          <cell r="B336" t="str">
            <v>Th­íc d©y 50m</v>
          </cell>
          <cell r="C336" t="str">
            <v>c¸i</v>
          </cell>
          <cell r="D336">
            <v>15000</v>
          </cell>
        </row>
        <row r="337">
          <cell r="A337">
            <v>333</v>
          </cell>
          <cell r="B337" t="str">
            <v>Th­íc mÐt</v>
          </cell>
          <cell r="C337" t="str">
            <v>c¸i</v>
          </cell>
          <cell r="D337">
            <v>15000</v>
          </cell>
        </row>
        <row r="338">
          <cell r="A338">
            <v>334</v>
          </cell>
          <cell r="B338" t="str">
            <v>Th­íc thÐp</v>
          </cell>
          <cell r="C338" t="str">
            <v>c¸i</v>
          </cell>
          <cell r="D338">
            <v>25000</v>
          </cell>
        </row>
        <row r="339">
          <cell r="A339">
            <v>335</v>
          </cell>
          <cell r="B339" t="str">
            <v>Thïng ®o l­u l­îng n­íc</v>
          </cell>
          <cell r="C339" t="str">
            <v>c¸i</v>
          </cell>
          <cell r="D339">
            <v>250000</v>
          </cell>
        </row>
        <row r="340">
          <cell r="A340">
            <v>336</v>
          </cell>
          <cell r="B340" t="str">
            <v>Thïng ®ùng n­íc</v>
          </cell>
          <cell r="C340" t="str">
            <v>c¸i</v>
          </cell>
          <cell r="D340">
            <v>60000</v>
          </cell>
        </row>
        <row r="341">
          <cell r="A341">
            <v>337</v>
          </cell>
          <cell r="B341" t="str">
            <v>Thïng g¸nh n­íc</v>
          </cell>
          <cell r="C341" t="str">
            <v>®«i</v>
          </cell>
          <cell r="D341">
            <v>60000</v>
          </cell>
        </row>
        <row r="342">
          <cell r="A342">
            <v>338</v>
          </cell>
          <cell r="B342" t="str">
            <v>Thïng l­u l­îng 60 lÝt</v>
          </cell>
          <cell r="C342" t="str">
            <v>c¸i</v>
          </cell>
          <cell r="D342">
            <v>500000</v>
          </cell>
        </row>
        <row r="343">
          <cell r="A343">
            <v>339</v>
          </cell>
          <cell r="B343" t="str">
            <v>Thïng ng©m b·o hßa</v>
          </cell>
          <cell r="C343" t="str">
            <v>c¸i</v>
          </cell>
          <cell r="D343">
            <v>250000</v>
          </cell>
        </row>
        <row r="344">
          <cell r="A344">
            <v>340</v>
          </cell>
          <cell r="B344" t="str">
            <v>Thïng ph©n ly</v>
          </cell>
          <cell r="C344" t="str">
            <v>c¸i</v>
          </cell>
          <cell r="D344">
            <v>250000</v>
          </cell>
        </row>
        <row r="345">
          <cell r="A345">
            <v>341</v>
          </cell>
          <cell r="B345" t="str">
            <v>Thñy ng©n</v>
          </cell>
          <cell r="C345" t="str">
            <v>kg</v>
          </cell>
          <cell r="D345">
            <v>288000</v>
          </cell>
        </row>
        <row r="346">
          <cell r="A346">
            <v>342</v>
          </cell>
          <cell r="B346" t="str">
            <v>Thuæng ®µo ®Êt</v>
          </cell>
          <cell r="C346" t="str">
            <v>c¸i</v>
          </cell>
          <cell r="D346">
            <v>25000</v>
          </cell>
        </row>
        <row r="347">
          <cell r="A347">
            <v>343</v>
          </cell>
          <cell r="B347" t="str">
            <v>Thuèc ¶nh hiÖn vµ h·m</v>
          </cell>
          <cell r="C347" t="str">
            <v>lÝt</v>
          </cell>
          <cell r="D347">
            <v>50000</v>
          </cell>
        </row>
        <row r="348">
          <cell r="A348">
            <v>344</v>
          </cell>
          <cell r="B348" t="str">
            <v>Thuèc næ Am«nit</v>
          </cell>
          <cell r="C348" t="str">
            <v>kg</v>
          </cell>
          <cell r="D348">
            <v>10500</v>
          </cell>
        </row>
        <row r="349">
          <cell r="A349">
            <v>345</v>
          </cell>
          <cell r="B349" t="str">
            <v>Tói v¶i ®ùng mÉu</v>
          </cell>
          <cell r="C349" t="str">
            <v>c¸i</v>
          </cell>
          <cell r="D349">
            <v>5000</v>
          </cell>
        </row>
        <row r="350">
          <cell r="A350">
            <v>346</v>
          </cell>
          <cell r="B350" t="str">
            <v>Tre c©y</v>
          </cell>
          <cell r="C350" t="str">
            <v>c©y</v>
          </cell>
          <cell r="D350">
            <v>15000</v>
          </cell>
        </row>
        <row r="351">
          <cell r="A351">
            <v>347</v>
          </cell>
          <cell r="B351" t="str">
            <v>Tre lµm tiªu ng¾m</v>
          </cell>
          <cell r="C351" t="str">
            <v>c©y</v>
          </cell>
          <cell r="D351">
            <v>15000</v>
          </cell>
        </row>
        <row r="352">
          <cell r="A352">
            <v>348</v>
          </cell>
          <cell r="B352" t="str">
            <v>Trøng båi b¶n vÏ</v>
          </cell>
          <cell r="C352" t="str">
            <v>qu¶</v>
          </cell>
          <cell r="D352">
            <v>1500</v>
          </cell>
        </row>
        <row r="353">
          <cell r="A353">
            <v>349</v>
          </cell>
          <cell r="B353" t="str">
            <v>Tuy « dÉn n­íc</v>
          </cell>
          <cell r="C353" t="str">
            <v>m</v>
          </cell>
          <cell r="D353">
            <v>38000</v>
          </cell>
        </row>
        <row r="354">
          <cell r="A354">
            <v>350</v>
          </cell>
          <cell r="B354" t="str">
            <v>X¨ng</v>
          </cell>
          <cell r="C354" t="str">
            <v>kg</v>
          </cell>
          <cell r="D354">
            <v>5000</v>
          </cell>
        </row>
        <row r="355">
          <cell r="A355">
            <v>351</v>
          </cell>
          <cell r="B355" t="str">
            <v>X« mµn</v>
          </cell>
          <cell r="C355" t="str">
            <v>m</v>
          </cell>
          <cell r="D355">
            <v>5000</v>
          </cell>
        </row>
        <row r="356">
          <cell r="A356">
            <v>352</v>
          </cell>
          <cell r="B356" t="str">
            <v>X« móc n­íc</v>
          </cell>
          <cell r="C356" t="str">
            <v>c¸i</v>
          </cell>
          <cell r="D356">
            <v>10000</v>
          </cell>
        </row>
        <row r="357">
          <cell r="A357">
            <v>353</v>
          </cell>
          <cell r="B357" t="str">
            <v>Xi m¨ng</v>
          </cell>
          <cell r="C357" t="str">
            <v>kg</v>
          </cell>
          <cell r="D357">
            <v>800</v>
          </cell>
        </row>
        <row r="358">
          <cell r="A358">
            <v>354</v>
          </cell>
          <cell r="B358" t="str">
            <v>Xim¨ng PC30</v>
          </cell>
          <cell r="C358" t="str">
            <v>kg</v>
          </cell>
          <cell r="D358">
            <v>800</v>
          </cell>
        </row>
        <row r="359">
          <cell r="A359">
            <v>355</v>
          </cell>
          <cell r="B359" t="str">
            <v>XÎng</v>
          </cell>
          <cell r="C359" t="str">
            <v>c¸i</v>
          </cell>
          <cell r="D359">
            <v>20000</v>
          </cell>
        </row>
        <row r="360">
          <cell r="A360" t="str">
            <v/>
          </cell>
        </row>
        <row r="361">
          <cell r="A361">
            <v>356</v>
          </cell>
          <cell r="B361" t="str">
            <v>Nh©n c«ng</v>
          </cell>
          <cell r="D361" t="str">
            <v>l­¬ng 210.000</v>
          </cell>
        </row>
        <row r="362">
          <cell r="A362">
            <v>357</v>
          </cell>
          <cell r="B362" t="str">
            <v>CÊp bËc thî b×nh qu©n 4/7</v>
          </cell>
          <cell r="C362" t="str">
            <v>C«ng</v>
          </cell>
          <cell r="D362">
            <v>27150.070153846154</v>
          </cell>
        </row>
        <row r="363">
          <cell r="A363">
            <v>358</v>
          </cell>
          <cell r="B363" t="str">
            <v>CÊp bËc thî b×nh qu©n 4.2/7</v>
          </cell>
          <cell r="C363" t="str">
            <v>C«ng</v>
          </cell>
          <cell r="D363">
            <v>28198.035692307771</v>
          </cell>
        </row>
        <row r="364">
          <cell r="A364">
            <v>359</v>
          </cell>
          <cell r="B364" t="str">
            <v>CÊp bËc thî b×nh qu©n 4,5/7</v>
          </cell>
          <cell r="C364" t="str">
            <v>C«ng</v>
          </cell>
          <cell r="D364">
            <v>29769.983999999997</v>
          </cell>
        </row>
        <row r="365">
          <cell r="A365">
            <v>360</v>
          </cell>
          <cell r="B365" t="str">
            <v>CÊp bËc thî b×nh qu©n 5/7</v>
          </cell>
          <cell r="C365" t="str">
            <v>C«ng</v>
          </cell>
          <cell r="D365">
            <v>32389.89784615385</v>
          </cell>
        </row>
        <row r="366">
          <cell r="A366">
            <v>361</v>
          </cell>
          <cell r="B366" t="str">
            <v>CÊp bËc thî b×nh qu©n 4,2/7</v>
          </cell>
          <cell r="C366" t="str">
            <v>C«ng</v>
          </cell>
          <cell r="D366">
            <v>28198.035692307771</v>
          </cell>
        </row>
        <row r="367">
          <cell r="A367">
            <v>362</v>
          </cell>
          <cell r="B367" t="str">
            <v>Kü s­ 4,5/6</v>
          </cell>
          <cell r="C367" t="str">
            <v>C«ng</v>
          </cell>
        </row>
        <row r="368">
          <cell r="A368">
            <v>363</v>
          </cell>
          <cell r="B368" t="str">
            <v>Kü s­ 6/10</v>
          </cell>
          <cell r="C368" t="str">
            <v>C«ng</v>
          </cell>
        </row>
        <row r="369">
          <cell r="A369" t="str">
            <v/>
          </cell>
        </row>
        <row r="370">
          <cell r="A370">
            <v>364</v>
          </cell>
          <cell r="B370" t="str">
            <v>M¸y</v>
          </cell>
        </row>
        <row r="371">
          <cell r="A371">
            <v>365</v>
          </cell>
          <cell r="B371" t="str">
            <v>¤ t«</v>
          </cell>
          <cell r="C371" t="str">
            <v>ca</v>
          </cell>
          <cell r="D371" t="str">
            <v>v</v>
          </cell>
        </row>
        <row r="372">
          <cell r="A372">
            <v>366</v>
          </cell>
          <cell r="B372" t="str">
            <v>¤ t« t¶i 5 tÊn</v>
          </cell>
          <cell r="C372" t="str">
            <v>ca</v>
          </cell>
          <cell r="D372" t="str">
            <v>v</v>
          </cell>
        </row>
        <row r="373">
          <cell r="A373">
            <v>367</v>
          </cell>
          <cell r="B373" t="str">
            <v>§Þa bµn</v>
          </cell>
          <cell r="C373" t="str">
            <v>ca</v>
          </cell>
          <cell r="D373" t="str">
            <v>v</v>
          </cell>
        </row>
        <row r="374">
          <cell r="A374">
            <v>368</v>
          </cell>
          <cell r="B374" t="str">
            <v>M¸y ®ittom¸t</v>
          </cell>
          <cell r="C374" t="str">
            <v>ca</v>
          </cell>
          <cell r="D374">
            <v>151066</v>
          </cell>
        </row>
        <row r="375">
          <cell r="A375">
            <v>369</v>
          </cell>
          <cell r="B375" t="str">
            <v>Bé ®o mia ba la</v>
          </cell>
          <cell r="C375" t="str">
            <v>ca</v>
          </cell>
          <cell r="D375">
            <v>2006</v>
          </cell>
        </row>
        <row r="376">
          <cell r="A376">
            <v>370</v>
          </cell>
          <cell r="B376" t="str">
            <v>Bé cÇn benkenman</v>
          </cell>
          <cell r="C376" t="str">
            <v>ca</v>
          </cell>
          <cell r="D376">
            <v>16125</v>
          </cell>
        </row>
        <row r="377">
          <cell r="A377">
            <v>371</v>
          </cell>
          <cell r="B377" t="str">
            <v>Bé dông cô thÝ nghiÖm SPT</v>
          </cell>
          <cell r="C377" t="str">
            <v>ca</v>
          </cell>
          <cell r="D377">
            <v>12190</v>
          </cell>
        </row>
        <row r="378">
          <cell r="A378">
            <v>372</v>
          </cell>
          <cell r="B378" t="str">
            <v>Bé gi¸ khoan tay vµ têi</v>
          </cell>
          <cell r="C378" t="str">
            <v>ca</v>
          </cell>
          <cell r="D378">
            <v>26250</v>
          </cell>
        </row>
        <row r="379">
          <cell r="A379">
            <v>373</v>
          </cell>
          <cell r="B379" t="str">
            <v>Bé khoan tay</v>
          </cell>
          <cell r="C379" t="str">
            <v>ca</v>
          </cell>
          <cell r="D379">
            <v>37050</v>
          </cell>
        </row>
        <row r="380">
          <cell r="A380">
            <v>374</v>
          </cell>
          <cell r="B380" t="str">
            <v>Bé m¸y khoan cby-3ub hoÆc lo¹i t­¬ng tù</v>
          </cell>
          <cell r="C380" t="str">
            <v>ca</v>
          </cell>
          <cell r="D380">
            <v>400951</v>
          </cell>
        </row>
        <row r="381">
          <cell r="A381">
            <v>375</v>
          </cell>
          <cell r="B381" t="str">
            <v xml:space="preserve">Bé nÐn ngang GA hoÆc t­¬ng tù </v>
          </cell>
          <cell r="C381" t="str">
            <v>ca</v>
          </cell>
          <cell r="D381">
            <v>430000</v>
          </cell>
        </row>
        <row r="382">
          <cell r="A382">
            <v>376</v>
          </cell>
          <cell r="B382" t="str">
            <v>Bóa c¨n MO-10</v>
          </cell>
          <cell r="C382" t="str">
            <v>ca</v>
          </cell>
          <cell r="D382">
            <v>9223</v>
          </cell>
        </row>
        <row r="383">
          <cell r="A383">
            <v>377</v>
          </cell>
          <cell r="B383" t="str">
            <v>Bóa khoan tay P30</v>
          </cell>
          <cell r="C383" t="str">
            <v>ca</v>
          </cell>
          <cell r="D383">
            <v>19003</v>
          </cell>
        </row>
        <row r="384">
          <cell r="A384">
            <v>378</v>
          </cell>
          <cell r="B384" t="str">
            <v>BÕp ®iÖn</v>
          </cell>
          <cell r="C384" t="str">
            <v>ca</v>
          </cell>
          <cell r="D384">
            <v>310</v>
          </cell>
        </row>
        <row r="385">
          <cell r="A385">
            <v>379</v>
          </cell>
          <cell r="B385" t="str">
            <v>BÕp c¸t</v>
          </cell>
          <cell r="C385" t="str">
            <v>ca</v>
          </cell>
          <cell r="D385">
            <v>915</v>
          </cell>
        </row>
        <row r="386">
          <cell r="A386">
            <v>380</v>
          </cell>
          <cell r="B386" t="str">
            <v>C©n bµn</v>
          </cell>
          <cell r="C386" t="str">
            <v>ca</v>
          </cell>
          <cell r="D386">
            <v>3660</v>
          </cell>
        </row>
        <row r="387">
          <cell r="A387">
            <v>381</v>
          </cell>
          <cell r="B387" t="str">
            <v>C©n ph©n tÝch</v>
          </cell>
          <cell r="C387" t="str">
            <v>ca</v>
          </cell>
          <cell r="D387">
            <v>7320</v>
          </cell>
        </row>
        <row r="388">
          <cell r="A388">
            <v>382</v>
          </cell>
          <cell r="B388" t="str">
            <v>C©n ph©n tÝch vµ c©n ®iÖn</v>
          </cell>
          <cell r="C388" t="str">
            <v>ca</v>
          </cell>
          <cell r="D388" t="str">
            <v>v</v>
          </cell>
        </row>
        <row r="389">
          <cell r="A389">
            <v>383</v>
          </cell>
          <cell r="B389" t="str">
            <v>C©n ph©n tÝch vµ c©n kü thuËt</v>
          </cell>
          <cell r="C389" t="str">
            <v>ca</v>
          </cell>
          <cell r="D389">
            <v>7320</v>
          </cell>
        </row>
        <row r="390">
          <cell r="A390">
            <v>384</v>
          </cell>
          <cell r="B390" t="str">
            <v>Ca n« 150 CV</v>
          </cell>
          <cell r="C390" t="str">
            <v>ca</v>
          </cell>
          <cell r="D390">
            <v>280214</v>
          </cell>
        </row>
        <row r="391">
          <cell r="A391">
            <v>385</v>
          </cell>
          <cell r="B391" t="str">
            <v>CÇn cÈu 10T</v>
          </cell>
          <cell r="C391" t="str">
            <v>ca</v>
          </cell>
          <cell r="D391" t="str">
            <v>v</v>
          </cell>
        </row>
        <row r="392">
          <cell r="A392">
            <v>386</v>
          </cell>
          <cell r="B392" t="str">
            <v>CÈu tù hµnh b¸nh h¬i 10T</v>
          </cell>
          <cell r="C392" t="str">
            <v>ca</v>
          </cell>
          <cell r="D392">
            <v>546701</v>
          </cell>
        </row>
        <row r="393">
          <cell r="A393">
            <v>387</v>
          </cell>
          <cell r="B393" t="str">
            <v>§alta 020</v>
          </cell>
          <cell r="C393" t="str">
            <v>ca</v>
          </cell>
          <cell r="D393">
            <v>18540</v>
          </cell>
        </row>
        <row r="394">
          <cell r="A394">
            <v>388</v>
          </cell>
          <cell r="B394" t="str">
            <v>C©n ®iÖn</v>
          </cell>
          <cell r="C394" t="str">
            <v>ca</v>
          </cell>
          <cell r="D394" t="str">
            <v>v</v>
          </cell>
        </row>
        <row r="395">
          <cell r="A395">
            <v>389</v>
          </cell>
          <cell r="B395" t="str">
            <v>èng nhßm</v>
          </cell>
          <cell r="C395" t="str">
            <v>ca</v>
          </cell>
          <cell r="D395">
            <v>2472</v>
          </cell>
        </row>
        <row r="396">
          <cell r="A396">
            <v>390</v>
          </cell>
          <cell r="B396" t="str">
            <v>Khoan tay</v>
          </cell>
          <cell r="C396" t="str">
            <v>ca</v>
          </cell>
          <cell r="D396">
            <v>37050</v>
          </cell>
        </row>
        <row r="397">
          <cell r="A397">
            <v>391</v>
          </cell>
          <cell r="B397" t="str">
            <v>KÝch 100 tÊn</v>
          </cell>
          <cell r="C397" t="str">
            <v>ca</v>
          </cell>
          <cell r="D397">
            <v>42764</v>
          </cell>
        </row>
        <row r="398">
          <cell r="A398">
            <v>392</v>
          </cell>
          <cell r="B398" t="str">
            <v>KÝch th¸o mÉu</v>
          </cell>
          <cell r="C398" t="str">
            <v>ca</v>
          </cell>
          <cell r="D398">
            <v>30546</v>
          </cell>
        </row>
        <row r="399">
          <cell r="A399">
            <v>393</v>
          </cell>
          <cell r="B399" t="str">
            <v>KÝnh hiÓn vi</v>
          </cell>
          <cell r="C399" t="str">
            <v>ca</v>
          </cell>
          <cell r="D399">
            <v>10980</v>
          </cell>
        </row>
        <row r="400">
          <cell r="A400">
            <v>394</v>
          </cell>
          <cell r="B400" t="str">
            <v>Lß nung</v>
          </cell>
          <cell r="C400" t="str">
            <v>ca</v>
          </cell>
          <cell r="D400">
            <v>9548</v>
          </cell>
        </row>
        <row r="401">
          <cell r="A401">
            <v>395</v>
          </cell>
          <cell r="B401" t="str">
            <v>M¸y ®µm tho¹i</v>
          </cell>
          <cell r="C401" t="str">
            <v>ca</v>
          </cell>
          <cell r="D401">
            <v>5875</v>
          </cell>
        </row>
        <row r="402">
          <cell r="A402">
            <v>396</v>
          </cell>
          <cell r="B402" t="str">
            <v>M¸y ®Çm</v>
          </cell>
          <cell r="C402" t="str">
            <v>ca</v>
          </cell>
          <cell r="D402">
            <v>6405</v>
          </cell>
        </row>
        <row r="403">
          <cell r="A403">
            <v>397</v>
          </cell>
          <cell r="B403" t="str">
            <v>M¸y ®o giã</v>
          </cell>
          <cell r="C403" t="str">
            <v>ca</v>
          </cell>
          <cell r="D403">
            <v>10080</v>
          </cell>
        </row>
        <row r="404">
          <cell r="A404">
            <v>398</v>
          </cell>
          <cell r="B404" t="str">
            <v>M¸y ®o PH</v>
          </cell>
          <cell r="C404" t="str">
            <v>ca</v>
          </cell>
          <cell r="D404">
            <v>4575</v>
          </cell>
        </row>
        <row r="405">
          <cell r="A405">
            <v>399</v>
          </cell>
          <cell r="B405" t="str">
            <v>M¸y ®o sãng</v>
          </cell>
          <cell r="C405" t="str">
            <v>ca</v>
          </cell>
          <cell r="D405">
            <v>92400</v>
          </cell>
        </row>
        <row r="406">
          <cell r="A406">
            <v>400</v>
          </cell>
          <cell r="B406" t="str">
            <v>M¸y ®Þa chÊn 12 m¹ch</v>
          </cell>
          <cell r="C406" t="str">
            <v>ca</v>
          </cell>
          <cell r="D406">
            <v>258000</v>
          </cell>
        </row>
        <row r="407">
          <cell r="A407">
            <v>401</v>
          </cell>
          <cell r="B407" t="str">
            <v>M¸y ®Þa chÊn ES - 125</v>
          </cell>
          <cell r="C407" t="str">
            <v>ca</v>
          </cell>
          <cell r="D407">
            <v>86000</v>
          </cell>
        </row>
        <row r="408">
          <cell r="A408">
            <v>402</v>
          </cell>
          <cell r="B408" t="str">
            <v>M¸y ¶nh</v>
          </cell>
          <cell r="C408" t="str">
            <v>ca</v>
          </cell>
          <cell r="D408">
            <v>5640</v>
          </cell>
        </row>
        <row r="409">
          <cell r="A409">
            <v>403</v>
          </cell>
          <cell r="B409" t="str">
            <v>M¸y b¬m d100</v>
          </cell>
          <cell r="C409" t="str">
            <v>ca</v>
          </cell>
          <cell r="D409">
            <v>76300</v>
          </cell>
        </row>
        <row r="410">
          <cell r="A410">
            <v>404</v>
          </cell>
          <cell r="B410" t="str">
            <v>M¸y b¬m n­íc</v>
          </cell>
          <cell r="C410" t="str">
            <v>ca</v>
          </cell>
          <cell r="D410">
            <v>76300</v>
          </cell>
        </row>
        <row r="411">
          <cell r="A411">
            <v>405</v>
          </cell>
          <cell r="B411" t="str">
            <v>M¸y b¬m 250/50</v>
          </cell>
          <cell r="C411" t="str">
            <v>ca</v>
          </cell>
          <cell r="D411">
            <v>76300</v>
          </cell>
        </row>
        <row r="412">
          <cell r="A412">
            <v>406</v>
          </cell>
          <cell r="B412" t="str">
            <v>M¸y b¬m d48</v>
          </cell>
          <cell r="C412" t="str">
            <v>ca</v>
          </cell>
          <cell r="D412">
            <v>1830</v>
          </cell>
        </row>
        <row r="413">
          <cell r="A413">
            <v>407</v>
          </cell>
          <cell r="B413" t="str">
            <v>M¸y b¬m n­íc 7.5 KW</v>
          </cell>
          <cell r="C413" t="str">
            <v>ca</v>
          </cell>
          <cell r="D413">
            <v>10280</v>
          </cell>
        </row>
        <row r="414">
          <cell r="A414">
            <v>408</v>
          </cell>
          <cell r="B414" t="str">
            <v>M¸y b¬m n­íc 460W</v>
          </cell>
          <cell r="C414" t="str">
            <v>ca</v>
          </cell>
          <cell r="D414">
            <v>1830</v>
          </cell>
        </row>
        <row r="415">
          <cell r="A415">
            <v>409</v>
          </cell>
          <cell r="B415" t="str">
            <v>M¸y bé ®µm</v>
          </cell>
          <cell r="C415" t="str">
            <v>ca</v>
          </cell>
          <cell r="D415">
            <v>5875</v>
          </cell>
        </row>
        <row r="416">
          <cell r="A416">
            <v>410</v>
          </cell>
          <cell r="B416" t="str">
            <v>M¸y biÕn thÕ hµn 7,5KW</v>
          </cell>
          <cell r="C416" t="str">
            <v>ca</v>
          </cell>
          <cell r="D416">
            <v>9443</v>
          </cell>
        </row>
        <row r="417">
          <cell r="A417">
            <v>411</v>
          </cell>
          <cell r="B417" t="str">
            <v>M¸y biÕn thÕ th¾p s¸ng</v>
          </cell>
          <cell r="C417" t="str">
            <v>ca</v>
          </cell>
          <cell r="D417">
            <v>9443</v>
          </cell>
        </row>
        <row r="418">
          <cell r="A418">
            <v>412</v>
          </cell>
          <cell r="B418" t="str">
            <v>M¸y c­a ®¸ vµ mµi ®¸</v>
          </cell>
          <cell r="C418" t="str">
            <v>ca</v>
          </cell>
          <cell r="D418">
            <v>12200</v>
          </cell>
        </row>
        <row r="419">
          <cell r="A419">
            <v>413</v>
          </cell>
          <cell r="B419" t="str">
            <v>M¸y c¾t</v>
          </cell>
          <cell r="C419" t="str">
            <v>ca</v>
          </cell>
          <cell r="D419">
            <v>1647</v>
          </cell>
        </row>
        <row r="420">
          <cell r="A420">
            <v>414</v>
          </cell>
          <cell r="B420" t="str">
            <v>M¸y c¾t ba trôc</v>
          </cell>
          <cell r="C420" t="str">
            <v>ca</v>
          </cell>
          <cell r="D420">
            <v>328250</v>
          </cell>
        </row>
        <row r="421">
          <cell r="A421">
            <v>415</v>
          </cell>
          <cell r="B421" t="str">
            <v>M¸y c¾t mÉu lín (30x30)cm</v>
          </cell>
          <cell r="C421" t="str">
            <v>ca</v>
          </cell>
          <cell r="D421">
            <v>10980</v>
          </cell>
        </row>
        <row r="422">
          <cell r="A422">
            <v>416</v>
          </cell>
          <cell r="B422" t="str">
            <v>M¸y c¾t n­íc</v>
          </cell>
          <cell r="C422" t="str">
            <v>ca</v>
          </cell>
          <cell r="D422" t="str">
            <v>v</v>
          </cell>
        </row>
        <row r="423">
          <cell r="A423">
            <v>417</v>
          </cell>
          <cell r="B423" t="str">
            <v>M¸y c¾t nhá</v>
          </cell>
          <cell r="C423" t="str">
            <v>ca</v>
          </cell>
          <cell r="D423" t="str">
            <v>v</v>
          </cell>
        </row>
        <row r="424">
          <cell r="A424">
            <v>418</v>
          </cell>
          <cell r="B424" t="str">
            <v>M¸y c¾t øng biÕn</v>
          </cell>
          <cell r="C424" t="str">
            <v>ca</v>
          </cell>
          <cell r="D424">
            <v>109800</v>
          </cell>
        </row>
        <row r="425">
          <cell r="A425">
            <v>419</v>
          </cell>
          <cell r="B425" t="str">
            <v>M¸y caragrang (lµm thÝ nghiÖm ch¶y)</v>
          </cell>
          <cell r="C425" t="str">
            <v>ca</v>
          </cell>
          <cell r="D425">
            <v>4117</v>
          </cell>
        </row>
        <row r="426">
          <cell r="A426">
            <v>420</v>
          </cell>
          <cell r="B426" t="str">
            <v>M¸y ch­ng cÊt n­íc</v>
          </cell>
          <cell r="C426" t="str">
            <v>ca</v>
          </cell>
          <cell r="D426">
            <v>3978</v>
          </cell>
        </row>
        <row r="427">
          <cell r="A427">
            <v>421</v>
          </cell>
          <cell r="B427" t="str">
            <v>M¸y Ðp Litvinop</v>
          </cell>
          <cell r="C427" t="str">
            <v>ca</v>
          </cell>
          <cell r="D427">
            <v>16470</v>
          </cell>
        </row>
        <row r="428">
          <cell r="A428">
            <v>422</v>
          </cell>
          <cell r="B428" t="str">
            <v>M¸y Ðp mÉu ®¸</v>
          </cell>
          <cell r="C428" t="str">
            <v>ca</v>
          </cell>
          <cell r="D428">
            <v>100650</v>
          </cell>
        </row>
        <row r="429">
          <cell r="A429">
            <v>423</v>
          </cell>
          <cell r="B429" t="str">
            <v>M¸y Ên GA hoÆc t­¬ng tù</v>
          </cell>
          <cell r="C429" t="str">
            <v>ca</v>
          </cell>
          <cell r="D429">
            <v>243667</v>
          </cell>
        </row>
        <row r="430">
          <cell r="A430">
            <v>424</v>
          </cell>
          <cell r="B430" t="str">
            <v>M¸y håi ©m</v>
          </cell>
          <cell r="C430" t="str">
            <v>ca</v>
          </cell>
          <cell r="D430">
            <v>32250</v>
          </cell>
        </row>
        <row r="431">
          <cell r="A431">
            <v>425</v>
          </cell>
          <cell r="B431" t="str">
            <v>M¸y hót ch©n kh«ng</v>
          </cell>
          <cell r="C431" t="str">
            <v>ca</v>
          </cell>
          <cell r="D431">
            <v>7161</v>
          </cell>
        </row>
        <row r="432">
          <cell r="A432">
            <v>426</v>
          </cell>
          <cell r="B432" t="str">
            <v>M¸y khoan</v>
          </cell>
          <cell r="C432" t="str">
            <v>ca</v>
          </cell>
          <cell r="D432" t="str">
            <v>v</v>
          </cell>
        </row>
        <row r="433">
          <cell r="A433">
            <v>427</v>
          </cell>
          <cell r="B433" t="str">
            <v>M¸y khoan F-60L hoÆc B-40L</v>
          </cell>
          <cell r="C433" t="str">
            <v>ca</v>
          </cell>
          <cell r="D433">
            <v>790969</v>
          </cell>
        </row>
        <row r="434">
          <cell r="A434">
            <v>428</v>
          </cell>
          <cell r="B434" t="str">
            <v>M¸y khoan mÉu ®¸</v>
          </cell>
          <cell r="C434" t="str">
            <v>ca</v>
          </cell>
          <cell r="D434">
            <v>33855</v>
          </cell>
        </row>
        <row r="435">
          <cell r="A435">
            <v>429</v>
          </cell>
          <cell r="B435" t="str">
            <v>M¸y khoan Ykb - 25</v>
          </cell>
          <cell r="C435" t="str">
            <v>ca</v>
          </cell>
          <cell r="D435">
            <v>21500</v>
          </cell>
        </row>
        <row r="436">
          <cell r="A436">
            <v>430</v>
          </cell>
          <cell r="B436" t="str">
            <v>M¸y khoan CBY-150-3ub</v>
          </cell>
          <cell r="C436" t="str">
            <v>ca</v>
          </cell>
          <cell r="D436">
            <v>400951</v>
          </cell>
        </row>
        <row r="437">
          <cell r="A437">
            <v>431</v>
          </cell>
          <cell r="B437" t="str">
            <v>M¸y khoan Ykb 50 m hoÆc lo¹i t­¬ng tù</v>
          </cell>
          <cell r="C437" t="str">
            <v>ca</v>
          </cell>
          <cell r="D437" t="str">
            <v>v</v>
          </cell>
        </row>
        <row r="438">
          <cell r="A438">
            <v>432</v>
          </cell>
          <cell r="B438" t="str">
            <v>M¸y kinh vÜ theo 020</v>
          </cell>
          <cell r="C438" t="str">
            <v>ca</v>
          </cell>
          <cell r="D438">
            <v>27467</v>
          </cell>
        </row>
        <row r="439">
          <cell r="A439">
            <v>433</v>
          </cell>
          <cell r="B439" t="str">
            <v>M¸y l­u tèc BMM</v>
          </cell>
          <cell r="C439" t="str">
            <v>ca</v>
          </cell>
          <cell r="D439">
            <v>10080</v>
          </cell>
        </row>
        <row r="440">
          <cell r="A440">
            <v>434</v>
          </cell>
          <cell r="B440" t="str">
            <v>M¸y l­u tèc s«ng</v>
          </cell>
          <cell r="C440" t="str">
            <v>ca</v>
          </cell>
          <cell r="D440">
            <v>25200</v>
          </cell>
        </row>
        <row r="441">
          <cell r="A441">
            <v>435</v>
          </cell>
          <cell r="B441" t="str">
            <v>M¸y mµi ®¸</v>
          </cell>
          <cell r="C441" t="str">
            <v>ca</v>
          </cell>
          <cell r="D441">
            <v>12200</v>
          </cell>
        </row>
        <row r="442">
          <cell r="A442">
            <v>436</v>
          </cell>
          <cell r="B442" t="str">
            <v>M¸y MF-2-100</v>
          </cell>
          <cell r="C442" t="str">
            <v>ca</v>
          </cell>
          <cell r="D442">
            <v>32250</v>
          </cell>
        </row>
        <row r="443">
          <cell r="A443">
            <v>437</v>
          </cell>
          <cell r="B443" t="str">
            <v>M¸y nÐn</v>
          </cell>
          <cell r="C443" t="str">
            <v>ca</v>
          </cell>
          <cell r="D443">
            <v>10980</v>
          </cell>
        </row>
        <row r="444">
          <cell r="A444">
            <v>438</v>
          </cell>
          <cell r="B444" t="str">
            <v>M¸y nÐn mét trôc</v>
          </cell>
          <cell r="C444" t="str">
            <v>ca</v>
          </cell>
          <cell r="D444">
            <v>10980</v>
          </cell>
        </row>
        <row r="445">
          <cell r="A445">
            <v>439</v>
          </cell>
          <cell r="B445" t="str">
            <v>M¸y nÐn khÝ 600m3/h</v>
          </cell>
          <cell r="C445" t="str">
            <v>ca</v>
          </cell>
          <cell r="D445">
            <v>131387</v>
          </cell>
        </row>
        <row r="446">
          <cell r="A446">
            <v>440</v>
          </cell>
          <cell r="B446" t="str">
            <v>M¸y nÐn khÝ DK9 (600m3/h)</v>
          </cell>
          <cell r="C446" t="str">
            <v>ca</v>
          </cell>
          <cell r="D446">
            <v>131387</v>
          </cell>
        </row>
        <row r="447">
          <cell r="A447">
            <v>441</v>
          </cell>
          <cell r="B447" t="str">
            <v>M¸y nÐn khÝ B10 (1200m3/h)</v>
          </cell>
          <cell r="C447" t="str">
            <v>ca</v>
          </cell>
          <cell r="D447">
            <v>383236</v>
          </cell>
        </row>
        <row r="448">
          <cell r="A448">
            <v>442</v>
          </cell>
          <cell r="B448" t="str">
            <v>M¸y so mµu ngän löa</v>
          </cell>
          <cell r="C448" t="str">
            <v>ca</v>
          </cell>
          <cell r="D448">
            <v>25620</v>
          </cell>
        </row>
        <row r="449">
          <cell r="A449">
            <v>443</v>
          </cell>
          <cell r="B449" t="str">
            <v>M¸y so mµu quang ®iÖn</v>
          </cell>
          <cell r="C449" t="str">
            <v>ca</v>
          </cell>
          <cell r="D449">
            <v>67100</v>
          </cell>
        </row>
        <row r="450">
          <cell r="A450">
            <v>444</v>
          </cell>
          <cell r="B450" t="str">
            <v>M¸y thÊm</v>
          </cell>
          <cell r="C450" t="str">
            <v>ca</v>
          </cell>
          <cell r="D450" t="str">
            <v>v</v>
          </cell>
        </row>
        <row r="451">
          <cell r="A451">
            <v>445</v>
          </cell>
          <cell r="B451" t="str">
            <v>M¸y theo 010</v>
          </cell>
          <cell r="C451" t="str">
            <v>ca</v>
          </cell>
          <cell r="D451">
            <v>41200</v>
          </cell>
        </row>
        <row r="452">
          <cell r="A452">
            <v>446</v>
          </cell>
          <cell r="B452" t="str">
            <v>M¸y thñy b×nh NI 030</v>
          </cell>
          <cell r="C452" t="str">
            <v>ca</v>
          </cell>
          <cell r="D452">
            <v>18883</v>
          </cell>
        </row>
        <row r="453">
          <cell r="A453">
            <v>447</v>
          </cell>
          <cell r="B453" t="str">
            <v>M¸y thñy chuÈn NI 030</v>
          </cell>
          <cell r="C453" t="str">
            <v>ca</v>
          </cell>
          <cell r="D453">
            <v>18883</v>
          </cell>
        </row>
        <row r="454">
          <cell r="A454">
            <v>448</v>
          </cell>
          <cell r="B454" t="str">
            <v>M¸y trén ®Êt</v>
          </cell>
          <cell r="C454" t="str">
            <v>ca</v>
          </cell>
          <cell r="D454">
            <v>5490</v>
          </cell>
        </row>
        <row r="455">
          <cell r="A455">
            <v>449</v>
          </cell>
          <cell r="B455" t="str">
            <v>M¸y UJ-18</v>
          </cell>
          <cell r="C455" t="str">
            <v>ca</v>
          </cell>
          <cell r="D455">
            <v>32250</v>
          </cell>
        </row>
        <row r="456">
          <cell r="A456">
            <v>450</v>
          </cell>
          <cell r="B456" t="str">
            <v>M¸y vµ mia bala</v>
          </cell>
          <cell r="C456" t="str">
            <v>ca</v>
          </cell>
          <cell r="D456">
            <v>2006</v>
          </cell>
        </row>
        <row r="457">
          <cell r="A457">
            <v>451</v>
          </cell>
          <cell r="B457" t="str">
            <v>M¸y x¸c ®Þnh hÖ sè thÊm</v>
          </cell>
          <cell r="C457" t="str">
            <v>ca</v>
          </cell>
          <cell r="D457">
            <v>43920</v>
          </cell>
        </row>
        <row r="458">
          <cell r="A458">
            <v>452</v>
          </cell>
          <cell r="B458" t="str">
            <v>M¸y x¸c ®Þnh m«®un</v>
          </cell>
          <cell r="C458" t="str">
            <v>ca</v>
          </cell>
          <cell r="D458">
            <v>18300</v>
          </cell>
        </row>
        <row r="459">
          <cell r="A459">
            <v>453</v>
          </cell>
          <cell r="B459" t="str">
            <v>M¸y xuyªn ®éng RA - 50 hoÆc t­¬ng tù</v>
          </cell>
          <cell r="C459" t="str">
            <v>ca</v>
          </cell>
          <cell r="D459">
            <v>43000</v>
          </cell>
        </row>
        <row r="460">
          <cell r="A460">
            <v>454</v>
          </cell>
          <cell r="B460" t="str">
            <v>M¸y xuyªn tÜnh Gouda hoÆc t­¬ng tù</v>
          </cell>
          <cell r="C460" t="str">
            <v>ca</v>
          </cell>
          <cell r="D460">
            <v>376250</v>
          </cell>
        </row>
        <row r="461">
          <cell r="A461">
            <v>455</v>
          </cell>
          <cell r="B461" t="str">
            <v>NI 004</v>
          </cell>
          <cell r="C461" t="str">
            <v>ca</v>
          </cell>
          <cell r="D461" t="str">
            <v>v</v>
          </cell>
        </row>
        <row r="462">
          <cell r="A462">
            <v>456</v>
          </cell>
          <cell r="B462" t="str">
            <v>NI 030</v>
          </cell>
          <cell r="C462" t="str">
            <v>ca</v>
          </cell>
          <cell r="D462">
            <v>18883</v>
          </cell>
        </row>
        <row r="463">
          <cell r="A463">
            <v>457</v>
          </cell>
          <cell r="B463" t="str">
            <v>Qu¹t giã CB-5M</v>
          </cell>
          <cell r="C463" t="str">
            <v>ca</v>
          </cell>
          <cell r="D463">
            <v>10286</v>
          </cell>
        </row>
        <row r="464">
          <cell r="A464">
            <v>458</v>
          </cell>
          <cell r="B464" t="str">
            <v>Tæ hîp m¸y khoan vµ b¬m</v>
          </cell>
          <cell r="C464" t="str">
            <v>ca</v>
          </cell>
          <cell r="D464">
            <v>477251</v>
          </cell>
        </row>
        <row r="465">
          <cell r="A465">
            <v>459</v>
          </cell>
          <cell r="B465" t="str">
            <v>Têi th¶ m¸y</v>
          </cell>
          <cell r="C465" t="str">
            <v>ca</v>
          </cell>
          <cell r="D465">
            <v>17588</v>
          </cell>
        </row>
        <row r="466">
          <cell r="A466">
            <v>460</v>
          </cell>
          <cell r="B466" t="str">
            <v>Têi th¶ neo 5 tÊn</v>
          </cell>
          <cell r="C466" t="str">
            <v>ca</v>
          </cell>
          <cell r="D466">
            <v>34203</v>
          </cell>
        </row>
        <row r="467">
          <cell r="A467">
            <v>461</v>
          </cell>
          <cell r="B467" t="str">
            <v>Theo 010</v>
          </cell>
          <cell r="C467" t="str">
            <v>ca</v>
          </cell>
          <cell r="D467">
            <v>41200</v>
          </cell>
        </row>
        <row r="468">
          <cell r="A468">
            <v>462</v>
          </cell>
          <cell r="B468" t="str">
            <v>Theo 020</v>
          </cell>
          <cell r="C468" t="str">
            <v>ca</v>
          </cell>
          <cell r="D468">
            <v>27467</v>
          </cell>
        </row>
        <row r="469">
          <cell r="A469">
            <v>463</v>
          </cell>
          <cell r="B469" t="str">
            <v>Thïng trôc 0,5m3</v>
          </cell>
          <cell r="C469" t="str">
            <v>ca</v>
          </cell>
          <cell r="D469">
            <v>500</v>
          </cell>
        </row>
        <row r="470">
          <cell r="A470">
            <v>464</v>
          </cell>
          <cell r="B470" t="str">
            <v>ThuyÒn 5 tÊn</v>
          </cell>
          <cell r="C470" t="str">
            <v>ca</v>
          </cell>
          <cell r="D470">
            <v>48484</v>
          </cell>
        </row>
        <row r="471">
          <cell r="A471">
            <v>465</v>
          </cell>
          <cell r="B471" t="str">
            <v>ThuyÒn gç 5 tÊn</v>
          </cell>
          <cell r="C471" t="str">
            <v>ca</v>
          </cell>
          <cell r="D471">
            <v>48484</v>
          </cell>
        </row>
        <row r="472">
          <cell r="A472">
            <v>466</v>
          </cell>
          <cell r="B472" t="str">
            <v>Tñ hót ®éc</v>
          </cell>
          <cell r="C472" t="str">
            <v>ca</v>
          </cell>
          <cell r="D472">
            <v>7320</v>
          </cell>
        </row>
        <row r="473">
          <cell r="A473">
            <v>467</v>
          </cell>
          <cell r="B473" t="str">
            <v>Tñ sÊy</v>
          </cell>
          <cell r="C473" t="str">
            <v>ca</v>
          </cell>
          <cell r="D473">
            <v>9150</v>
          </cell>
        </row>
        <row r="474">
          <cell r="A474">
            <v>468</v>
          </cell>
          <cell r="B474" t="str">
            <v>Tñ sÊy 2KW</v>
          </cell>
          <cell r="C474" t="str">
            <v>ca</v>
          </cell>
          <cell r="D474">
            <v>9150</v>
          </cell>
        </row>
        <row r="475">
          <cell r="A475">
            <v>469</v>
          </cell>
          <cell r="B475" t="str">
            <v>TRIOSX - 12</v>
          </cell>
          <cell r="C475" t="str">
            <v>ca</v>
          </cell>
          <cell r="D475">
            <v>258000</v>
          </cell>
        </row>
        <row r="476">
          <cell r="A476">
            <v>470</v>
          </cell>
          <cell r="B476" t="str">
            <v>Xuång m¸y 30cv</v>
          </cell>
          <cell r="C476" t="str">
            <v>ca</v>
          </cell>
          <cell r="D476">
            <v>38144</v>
          </cell>
        </row>
        <row r="477">
          <cell r="A477">
            <v>471</v>
          </cell>
          <cell r="B477" t="str">
            <v>M¸y CBR (Anh hoÆc Ph¸p)</v>
          </cell>
          <cell r="C477" t="str">
            <v>ca</v>
          </cell>
          <cell r="D477">
            <v>91375</v>
          </cell>
        </row>
        <row r="478">
          <cell r="A478">
            <v>472</v>
          </cell>
          <cell r="B478" t="str">
            <v>M¸y ph¸t ®iÖn 2,5-3,0KW</v>
          </cell>
          <cell r="C478" t="str">
            <v>ca</v>
          </cell>
          <cell r="D478">
            <v>8226</v>
          </cell>
        </row>
        <row r="479">
          <cell r="A479">
            <v>473</v>
          </cell>
          <cell r="B479" t="str">
            <v>C©n kü thuËt</v>
          </cell>
          <cell r="C479" t="str">
            <v>ca</v>
          </cell>
          <cell r="D479">
            <v>5125</v>
          </cell>
        </row>
        <row r="480">
          <cell r="A480">
            <v>474</v>
          </cell>
          <cell r="B480" t="str">
            <v>KÝch thñy lùc 50 tÊn</v>
          </cell>
          <cell r="C480" t="str">
            <v>ca</v>
          </cell>
          <cell r="D480">
            <v>30546</v>
          </cell>
        </row>
        <row r="481">
          <cell r="A481">
            <v>475</v>
          </cell>
          <cell r="B481" t="str">
            <v>M¸y ®Þa chÊn TRIOSX - 24</v>
          </cell>
          <cell r="C481" t="str">
            <v>ca</v>
          </cell>
          <cell r="D481">
            <v>301000</v>
          </cell>
        </row>
        <row r="482">
          <cell r="A482">
            <v>476</v>
          </cell>
          <cell r="B482" t="str">
            <v>¤t« vËn chuyÓn (néi tuyÕn)</v>
          </cell>
          <cell r="C482" t="str">
            <v>ca</v>
          </cell>
          <cell r="D482">
            <v>161496</v>
          </cell>
        </row>
        <row r="483">
          <cell r="A483">
            <v>477</v>
          </cell>
          <cell r="B483" t="str">
            <v>¤t« t¶i tiªu chuÈn cã chÊt t¶i</v>
          </cell>
          <cell r="C483" t="str">
            <v>ca</v>
          </cell>
          <cell r="D483">
            <v>375750</v>
          </cell>
        </row>
        <row r="484">
          <cell r="A484">
            <v>478</v>
          </cell>
          <cell r="B484" t="str">
            <v>Theo 02N</v>
          </cell>
          <cell r="C484" t="str">
            <v>ca</v>
          </cell>
          <cell r="D484" t="str">
            <v>v</v>
          </cell>
        </row>
        <row r="485">
          <cell r="A485">
            <v>479</v>
          </cell>
          <cell r="B485" t="str">
            <v>ThuyÒn 7 tÊn</v>
          </cell>
          <cell r="C485" t="str">
            <v>ca</v>
          </cell>
          <cell r="D485">
            <v>66019</v>
          </cell>
        </row>
        <row r="486">
          <cell r="A486">
            <v>480</v>
          </cell>
          <cell r="B486" t="str">
            <v>WILD-T3</v>
          </cell>
          <cell r="C486" t="str">
            <v>ca</v>
          </cell>
          <cell r="D486">
            <v>41200</v>
          </cell>
        </row>
        <row r="487">
          <cell r="A487">
            <v>481</v>
          </cell>
          <cell r="B487" t="str">
            <v>M¸y khoan (dïng trong TN SPT)</v>
          </cell>
          <cell r="C487" t="str">
            <v>ca</v>
          </cell>
          <cell r="D487">
            <v>400951</v>
          </cell>
        </row>
        <row r="488">
          <cell r="A488">
            <v>482</v>
          </cell>
          <cell r="B488" t="str">
            <v>¤t« t¶i 12T</v>
          </cell>
          <cell r="C488" t="str">
            <v>ca</v>
          </cell>
          <cell r="D488">
            <v>363043</v>
          </cell>
        </row>
      </sheetData>
      <sheetData sheetId="18" refreshError="1"/>
      <sheetData sheetId="19" refreshError="1"/>
      <sheetData sheetId="20" refreshError="1"/>
      <sheetData sheetId="2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ra-vat-lieu"/>
      <sheetName val="PTDG"/>
      <sheetName val="duong+cong(Ko tuong chan)"/>
      <sheetName val="Tonghop(Ko tchan)"/>
      <sheetName val="duong+cong"/>
      <sheetName val="Tonghop"/>
      <sheetName val="PTDG (cau)"/>
      <sheetName val="DTCT(cau)"/>
      <sheetName val="Tra_bang"/>
      <sheetName val="KSTK"/>
      <sheetName val="dbgt(tuyen)"/>
      <sheetName val="XL4Test5"/>
      <sheetName val="dtct ca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VL"/>
      <sheetName val="ptdg"/>
      <sheetName val="dtctcau"/>
      <sheetName val="giai trinh"/>
      <sheetName val="TH- cau trung"/>
      <sheetName val="TH-Dien nang"/>
      <sheetName val="Dien nang"/>
      <sheetName val="C-quan, may"/>
      <sheetName val="Op mai 274"/>
      <sheetName val="Op mai 275"/>
      <sheetName val="Op mai 276"/>
      <sheetName val="Op mai 277"/>
      <sheetName val="Op mai 278"/>
      <sheetName val="Op mai 279"/>
      <sheetName val="Op mai 280"/>
      <sheetName val="Op mai 281"/>
      <sheetName val="Op mai 282"/>
      <sheetName val="Op mai 283"/>
      <sheetName val="Op mai 284"/>
      <sheetName val="Op mai"/>
      <sheetName val="XXXXXXXX"/>
      <sheetName val="00000000"/>
    </sheetNames>
    <sheetDataSet>
      <sheetData sheetId="0" refreshError="1"/>
      <sheetData sheetId="1" refreshError="1">
        <row r="6">
          <cell r="A6" t="str">
            <v>Tra vËt liÖu</v>
          </cell>
        </row>
        <row r="7">
          <cell r="A7" t="str">
            <v>d</v>
          </cell>
          <cell r="B7" t="str">
            <v xml:space="preserve">D©y thÐp </v>
          </cell>
          <cell r="C7" t="str">
            <v>kg</v>
          </cell>
          <cell r="D7">
            <v>6285.7</v>
          </cell>
        </row>
        <row r="8">
          <cell r="A8" t="str">
            <v>#</v>
          </cell>
          <cell r="B8" t="str">
            <v>VËt liÖu kh¸c</v>
          </cell>
          <cell r="C8" t="str">
            <v>%</v>
          </cell>
        </row>
        <row r="9">
          <cell r="A9" t="str">
            <v>q</v>
          </cell>
          <cell r="B9" t="str">
            <v>Que hµn</v>
          </cell>
          <cell r="C9" t="str">
            <v>kg</v>
          </cell>
          <cell r="D9">
            <v>10476.200000000001</v>
          </cell>
        </row>
        <row r="10">
          <cell r="A10">
            <v>4</v>
          </cell>
          <cell r="B10" t="str">
            <v>§¸ d¨m 4x6</v>
          </cell>
          <cell r="C10" t="str">
            <v>m3</v>
          </cell>
          <cell r="D10">
            <v>169771</v>
          </cell>
        </row>
        <row r="11">
          <cell r="A11" t="str">
            <v>dh</v>
          </cell>
          <cell r="B11" t="str">
            <v xml:space="preserve">§¸ héc </v>
          </cell>
          <cell r="C11" t="str">
            <v>m3</v>
          </cell>
          <cell r="D11">
            <v>110029</v>
          </cell>
        </row>
        <row r="12">
          <cell r="A12" t="str">
            <v>di</v>
          </cell>
          <cell r="B12" t="str">
            <v>§inh</v>
          </cell>
          <cell r="C12" t="str">
            <v>kg</v>
          </cell>
          <cell r="D12">
            <v>6666.7</v>
          </cell>
        </row>
        <row r="13">
          <cell r="A13" t="str">
            <v>c</v>
          </cell>
          <cell r="B13" t="str">
            <v>C¸t vµng</v>
          </cell>
          <cell r="C13" t="str">
            <v>m3</v>
          </cell>
          <cell r="D13">
            <v>150783</v>
          </cell>
        </row>
        <row r="14">
          <cell r="A14" t="str">
            <v>x</v>
          </cell>
          <cell r="B14" t="str">
            <v>Xim¨ng PC-300</v>
          </cell>
          <cell r="C14" t="str">
            <v>kg</v>
          </cell>
          <cell r="D14">
            <v>890.6</v>
          </cell>
        </row>
        <row r="15">
          <cell r="A15" t="str">
            <v>ccdc</v>
          </cell>
          <cell r="B15" t="str">
            <v>C¸p c­êng ®é cao</v>
          </cell>
          <cell r="C15" t="str">
            <v>kg</v>
          </cell>
          <cell r="D15">
            <v>8414.9</v>
          </cell>
        </row>
        <row r="16">
          <cell r="A16" t="str">
            <v>cdc3</v>
          </cell>
          <cell r="B16" t="str">
            <v>ThÐp lß xo d=3mm</v>
          </cell>
          <cell r="C16" t="str">
            <v>kg</v>
          </cell>
          <cell r="D16">
            <v>12000</v>
          </cell>
        </row>
        <row r="17">
          <cell r="A17" t="str">
            <v>dc</v>
          </cell>
          <cell r="B17" t="str">
            <v>§¸ c¾t</v>
          </cell>
          <cell r="C17" t="str">
            <v>Viªn</v>
          </cell>
          <cell r="D17">
            <v>7000</v>
          </cell>
        </row>
        <row r="18">
          <cell r="A18" t="str">
            <v>x400</v>
          </cell>
          <cell r="B18" t="str">
            <v>Xim¨ng PC-400</v>
          </cell>
          <cell r="C18" t="str">
            <v>kg</v>
          </cell>
          <cell r="D18">
            <v>904.8</v>
          </cell>
        </row>
        <row r="19">
          <cell r="A19" t="str">
            <v>nc</v>
          </cell>
          <cell r="B19" t="str">
            <v>N­íc</v>
          </cell>
          <cell r="C19" t="str">
            <v>LÝt</v>
          </cell>
          <cell r="D19">
            <v>4</v>
          </cell>
        </row>
        <row r="20">
          <cell r="A20" t="str">
            <v>nu</v>
          </cell>
          <cell r="B20" t="str">
            <v>N­íc</v>
          </cell>
          <cell r="C20" t="str">
            <v>LÝt</v>
          </cell>
          <cell r="D20">
            <v>4</v>
          </cell>
        </row>
        <row r="21">
          <cell r="A21" t="str">
            <v>g</v>
          </cell>
          <cell r="B21" t="str">
            <v>Gç v¸n</v>
          </cell>
          <cell r="C21" t="str">
            <v>m3</v>
          </cell>
          <cell r="D21">
            <v>1304129</v>
          </cell>
        </row>
        <row r="22">
          <cell r="A22" t="str">
            <v>d12</v>
          </cell>
          <cell r="B22" t="str">
            <v>ThÐp trßn d=12mm</v>
          </cell>
          <cell r="C22" t="str">
            <v>kg</v>
          </cell>
          <cell r="D22">
            <v>4419.1000000000004</v>
          </cell>
        </row>
        <row r="23">
          <cell r="A23" t="str">
            <v>d8</v>
          </cell>
          <cell r="B23" t="str">
            <v>ThÐp trßn d=8mm</v>
          </cell>
          <cell r="C23" t="str">
            <v>kg</v>
          </cell>
          <cell r="D23">
            <v>4752.3999999999996</v>
          </cell>
        </row>
        <row r="24">
          <cell r="A24" t="str">
            <v>ctr</v>
          </cell>
          <cell r="B24" t="str">
            <v>Cäc tre</v>
          </cell>
          <cell r="C24" t="str">
            <v>m</v>
          </cell>
          <cell r="D24">
            <v>2000</v>
          </cell>
        </row>
        <row r="25">
          <cell r="A25" t="str">
            <v>d6-14</v>
          </cell>
          <cell r="B25" t="str">
            <v>ThÐp trßn d=6-14mm</v>
          </cell>
          <cell r="C25" t="str">
            <v>kg</v>
          </cell>
          <cell r="D25">
            <v>4419.1000000000004</v>
          </cell>
        </row>
        <row r="26">
          <cell r="A26" t="str">
            <v>n</v>
          </cell>
          <cell r="B26" t="str">
            <v>Nhùa ®­êng</v>
          </cell>
          <cell r="C26" t="str">
            <v>kg</v>
          </cell>
          <cell r="D26">
            <v>3681.4</v>
          </cell>
        </row>
        <row r="27">
          <cell r="A27" t="str">
            <v>d10</v>
          </cell>
          <cell r="B27" t="str">
            <v>ThÐp trßn d=10mm</v>
          </cell>
          <cell r="C27" t="str">
            <v>kg</v>
          </cell>
          <cell r="D27">
            <v>4466.7</v>
          </cell>
        </row>
        <row r="28">
          <cell r="A28" t="str">
            <v>d14</v>
          </cell>
          <cell r="B28" t="str">
            <v>ThÐp trßn d=14mm</v>
          </cell>
          <cell r="C28" t="str">
            <v>kg</v>
          </cell>
          <cell r="D28">
            <v>4419.1000000000004</v>
          </cell>
        </row>
        <row r="29">
          <cell r="A29" t="str">
            <v>d16</v>
          </cell>
          <cell r="B29" t="str">
            <v>ThÐp trßn d=16mm</v>
          </cell>
          <cell r="C29" t="str">
            <v>kg</v>
          </cell>
          <cell r="D29">
            <v>4371.5</v>
          </cell>
        </row>
        <row r="30">
          <cell r="A30" t="str">
            <v>dn</v>
          </cell>
          <cell r="B30" t="str">
            <v xml:space="preserve">Gç ®µ nÑp </v>
          </cell>
          <cell r="C30" t="str">
            <v>m3</v>
          </cell>
          <cell r="D30">
            <v>1304129</v>
          </cell>
        </row>
        <row r="31">
          <cell r="A31" t="str">
            <v>gg</v>
          </cell>
          <cell r="B31" t="str">
            <v>Gç chèng</v>
          </cell>
          <cell r="C31" t="str">
            <v>m3</v>
          </cell>
          <cell r="D31">
            <v>1304129</v>
          </cell>
        </row>
        <row r="32">
          <cell r="A32">
            <v>1</v>
          </cell>
          <cell r="B32" t="str">
            <v>§¸ d¨m 1x2</v>
          </cell>
          <cell r="C32" t="str">
            <v>m3</v>
          </cell>
          <cell r="D32">
            <v>201706</v>
          </cell>
        </row>
        <row r="33">
          <cell r="A33" t="str">
            <v>dia</v>
          </cell>
          <cell r="B33" t="str">
            <v xml:space="preserve">§inh ®Üa </v>
          </cell>
          <cell r="C33" t="str">
            <v>C¸i</v>
          </cell>
          <cell r="D33">
            <v>2381</v>
          </cell>
        </row>
        <row r="34">
          <cell r="A34" t="str">
            <v>duong</v>
          </cell>
          <cell r="B34" t="str">
            <v>§inh ®­êng</v>
          </cell>
          <cell r="C34" t="str">
            <v>C¸i</v>
          </cell>
          <cell r="D34">
            <v>2381</v>
          </cell>
        </row>
        <row r="35">
          <cell r="A35" t="str">
            <v>d6</v>
          </cell>
          <cell r="B35" t="str">
            <v>ThÐp trßn d=6mm</v>
          </cell>
          <cell r="C35" t="str">
            <v>kg</v>
          </cell>
          <cell r="D35">
            <v>4752.3999999999996</v>
          </cell>
        </row>
        <row r="36">
          <cell r="A36" t="str">
            <v>gid</v>
          </cell>
          <cell r="B36" t="str">
            <v>GiÊy dÇu</v>
          </cell>
          <cell r="C36" t="str">
            <v>m2</v>
          </cell>
          <cell r="D36">
            <v>7000</v>
          </cell>
        </row>
        <row r="37">
          <cell r="A37" t="str">
            <v>®ay</v>
          </cell>
          <cell r="B37" t="str">
            <v>§ay</v>
          </cell>
          <cell r="C37" t="str">
            <v>kg</v>
          </cell>
          <cell r="D37">
            <v>7000</v>
          </cell>
        </row>
        <row r="38">
          <cell r="A38" t="str">
            <v>xg</v>
          </cell>
          <cell r="B38" t="str">
            <v>X¨ng</v>
          </cell>
          <cell r="C38" t="str">
            <v>kg</v>
          </cell>
          <cell r="D38">
            <v>6440</v>
          </cell>
        </row>
        <row r="39">
          <cell r="A39" t="str">
            <v>«</v>
          </cell>
          <cell r="B39" t="str">
            <v>«xy</v>
          </cell>
          <cell r="C39" t="str">
            <v>chai</v>
          </cell>
          <cell r="D39">
            <v>53000</v>
          </cell>
        </row>
        <row r="40">
          <cell r="A40" t="str">
            <v>th</v>
          </cell>
          <cell r="B40" t="str">
            <v>ThÐp h×nh</v>
          </cell>
          <cell r="C40" t="str">
            <v>kg</v>
          </cell>
          <cell r="D40">
            <v>4657.2</v>
          </cell>
        </row>
        <row r="41">
          <cell r="A41" t="str">
            <v>t</v>
          </cell>
          <cell r="B41" t="str">
            <v>ThÐp b¶n</v>
          </cell>
          <cell r="C41" t="str">
            <v>kg</v>
          </cell>
          <cell r="D41">
            <v>4657.2</v>
          </cell>
        </row>
        <row r="42">
          <cell r="A42" t="str">
            <v>d18</v>
          </cell>
          <cell r="B42" t="str">
            <v>ThÐp trßn d=18mm</v>
          </cell>
          <cell r="C42" t="str">
            <v>kg</v>
          </cell>
          <cell r="D42">
            <v>4371.5</v>
          </cell>
        </row>
        <row r="43">
          <cell r="A43" t="str">
            <v>tba</v>
          </cell>
          <cell r="B43" t="str">
            <v>ThÐp b¶n</v>
          </cell>
          <cell r="C43" t="str">
            <v>kg</v>
          </cell>
          <cell r="D43">
            <v>4657.2</v>
          </cell>
        </row>
        <row r="44">
          <cell r="A44" t="str">
            <v>xb</v>
          </cell>
          <cell r="B44" t="str">
            <v>§¸ x« bå</v>
          </cell>
          <cell r="C44" t="str">
            <v>m3</v>
          </cell>
          <cell r="D44">
            <v>33333.300000000003</v>
          </cell>
        </row>
        <row r="45">
          <cell r="A45" t="str">
            <v>gc</v>
          </cell>
          <cell r="B45" t="str">
            <v>gç v¸n cÇu c«ng t¸c</v>
          </cell>
          <cell r="C45" t="str">
            <v>m3</v>
          </cell>
          <cell r="D45">
            <v>1304129</v>
          </cell>
        </row>
        <row r="46">
          <cell r="A46">
            <v>2</v>
          </cell>
          <cell r="B46" t="str">
            <v>§¸ d¨m 2x4</v>
          </cell>
          <cell r="C46" t="str">
            <v>m3</v>
          </cell>
          <cell r="D46">
            <v>196944</v>
          </cell>
        </row>
        <row r="47">
          <cell r="A47" t="str">
            <v>d22</v>
          </cell>
          <cell r="B47" t="str">
            <v>ThÐp trßn d=22mm</v>
          </cell>
          <cell r="C47" t="str">
            <v>kg</v>
          </cell>
          <cell r="D47">
            <v>4371.5</v>
          </cell>
        </row>
        <row r="48">
          <cell r="A48" t="str">
            <v>d32</v>
          </cell>
          <cell r="B48" t="str">
            <v>ThÐp trßn d=32mm</v>
          </cell>
          <cell r="C48" t="str">
            <v>kg</v>
          </cell>
          <cell r="D48">
            <v>4371.5</v>
          </cell>
        </row>
        <row r="49">
          <cell r="A49" t="str">
            <v>btn</v>
          </cell>
          <cell r="B49" t="str">
            <v>Bªt«ng nhùa</v>
          </cell>
          <cell r="C49" t="str">
            <v>Tên</v>
          </cell>
        </row>
        <row r="50">
          <cell r="A50" t="str">
            <v>ddap</v>
          </cell>
          <cell r="B50" t="str">
            <v>§Êt ®¾p</v>
          </cell>
          <cell r="C50" t="str">
            <v>m3</v>
          </cell>
          <cell r="D50">
            <v>2500</v>
          </cell>
        </row>
        <row r="51">
          <cell r="A51" t="str">
            <v>®</v>
          </cell>
          <cell r="B51" t="str">
            <v>§Êt ®Ìn</v>
          </cell>
          <cell r="C51" t="str">
            <v>kg</v>
          </cell>
          <cell r="D51">
            <v>8600</v>
          </cell>
        </row>
        <row r="52">
          <cell r="A52" t="str">
            <v>a</v>
          </cell>
          <cell r="B52" t="str">
            <v>Axªtylen</v>
          </cell>
          <cell r="C52" t="str">
            <v>Chai</v>
          </cell>
          <cell r="D52">
            <v>140000</v>
          </cell>
        </row>
        <row r="53">
          <cell r="A53" t="str">
            <v>bl</v>
          </cell>
          <cell r="B53" t="str">
            <v>Bul«ng</v>
          </cell>
          <cell r="C53" t="str">
            <v>C¸i</v>
          </cell>
          <cell r="D53">
            <v>5000</v>
          </cell>
        </row>
        <row r="54">
          <cell r="A54" t="str">
            <v>m28</v>
          </cell>
          <cell r="B54" t="str">
            <v>Bul«ng M28x105</v>
          </cell>
          <cell r="C54" t="str">
            <v>C¸i</v>
          </cell>
          <cell r="D54">
            <v>5600</v>
          </cell>
        </row>
        <row r="55">
          <cell r="A55" t="str">
            <v>dau</v>
          </cell>
          <cell r="B55" t="str">
            <v>DÇu b«i tr¬n</v>
          </cell>
          <cell r="C55" t="str">
            <v>kg</v>
          </cell>
          <cell r="D55">
            <v>2500</v>
          </cell>
        </row>
        <row r="56">
          <cell r="A56" t="str">
            <v>pc</v>
          </cell>
          <cell r="B56" t="str">
            <v>PhÌn chua</v>
          </cell>
          <cell r="C56" t="str">
            <v>kg</v>
          </cell>
          <cell r="D56">
            <v>9600</v>
          </cell>
        </row>
        <row r="57">
          <cell r="A57" t="str">
            <v>vc</v>
          </cell>
          <cell r="B57" t="str">
            <v>V«i côc</v>
          </cell>
          <cell r="C57" t="str">
            <v>kg</v>
          </cell>
          <cell r="D57">
            <v>1000</v>
          </cell>
        </row>
        <row r="58">
          <cell r="A58" t="str">
            <v>gmc</v>
          </cell>
          <cell r="B58" t="str">
            <v>Gç mÆt cÇu</v>
          </cell>
          <cell r="C58" t="str">
            <v>m3</v>
          </cell>
          <cell r="D58">
            <v>2172299</v>
          </cell>
        </row>
        <row r="59">
          <cell r="A59" t="str">
            <v>bd</v>
          </cell>
          <cell r="B59" t="str">
            <v>Bét ®¸</v>
          </cell>
          <cell r="C59" t="str">
            <v>kg</v>
          </cell>
          <cell r="D59">
            <v>476.2</v>
          </cell>
        </row>
        <row r="60">
          <cell r="A60" t="str">
            <v>cui</v>
          </cell>
          <cell r="B60" t="str">
            <v>Cñi</v>
          </cell>
          <cell r="C60" t="str">
            <v>kg</v>
          </cell>
          <cell r="D60">
            <v>500</v>
          </cell>
        </row>
        <row r="61">
          <cell r="A61" t="str">
            <v>cc</v>
          </cell>
          <cell r="B61" t="str">
            <v>C©y chèng</v>
          </cell>
          <cell r="C61" t="str">
            <v>C©y</v>
          </cell>
          <cell r="D61">
            <v>8000</v>
          </cell>
        </row>
        <row r="62">
          <cell r="A62" t="str">
            <v>db</v>
          </cell>
          <cell r="B62" t="str">
            <v>D©y buéc</v>
          </cell>
          <cell r="C62" t="str">
            <v>kg</v>
          </cell>
          <cell r="D62">
            <v>6045.5</v>
          </cell>
        </row>
        <row r="63">
          <cell r="A63" t="str">
            <v>d20</v>
          </cell>
          <cell r="B63" t="str">
            <v>ThÐp trßn d=20mm</v>
          </cell>
          <cell r="C63" t="str">
            <v>kg</v>
          </cell>
          <cell r="D63">
            <v>4371.5</v>
          </cell>
        </row>
        <row r="64">
          <cell r="A64" t="str">
            <v>d25</v>
          </cell>
          <cell r="B64" t="str">
            <v>ThÐp trßn d=25mm</v>
          </cell>
          <cell r="C64" t="str">
            <v>kg</v>
          </cell>
          <cell r="D64">
            <v>4657.2</v>
          </cell>
        </row>
        <row r="65">
          <cell r="A65" t="str">
            <v>dmz</v>
          </cell>
          <cell r="B65" t="str">
            <v>DÇu Mazut</v>
          </cell>
          <cell r="C65" t="str">
            <v>kg</v>
          </cell>
          <cell r="D65">
            <v>4500</v>
          </cell>
        </row>
        <row r="66">
          <cell r="A66" t="str">
            <v>0.5btn</v>
          </cell>
          <cell r="B66" t="str">
            <v>§¸ 0,5x1 (20%)</v>
          </cell>
          <cell r="C66" t="str">
            <v>m3</v>
          </cell>
          <cell r="D66">
            <v>102471</v>
          </cell>
        </row>
        <row r="67">
          <cell r="A67" t="str">
            <v>1btn</v>
          </cell>
          <cell r="B67" t="str">
            <v>§¸ 1x2 (30%)</v>
          </cell>
          <cell r="C67" t="str">
            <v>m3</v>
          </cell>
          <cell r="D67">
            <v>192947</v>
          </cell>
        </row>
        <row r="68">
          <cell r="A68" t="str">
            <v>cbtn</v>
          </cell>
          <cell r="B68" t="str">
            <v>C¸t (43%)</v>
          </cell>
          <cell r="C68" t="str">
            <v>m3</v>
          </cell>
          <cell r="D68">
            <v>146142</v>
          </cell>
        </row>
        <row r="69">
          <cell r="A69" t="str">
            <v>nbtn</v>
          </cell>
          <cell r="B69" t="str">
            <v>Nhùa (5,8%)</v>
          </cell>
          <cell r="C69" t="str">
            <v>kg</v>
          </cell>
          <cell r="D69">
            <v>3666.4</v>
          </cell>
        </row>
        <row r="70">
          <cell r="A70" t="str">
            <v>bdbtn</v>
          </cell>
          <cell r="B70" t="str">
            <v>Bét ®¸ (7%)</v>
          </cell>
          <cell r="C70" t="str">
            <v>kg</v>
          </cell>
          <cell r="D70">
            <v>500</v>
          </cell>
        </row>
        <row r="71">
          <cell r="A71" t="str">
            <v>dt</v>
          </cell>
          <cell r="B71" t="str">
            <v>D©y thÐp d=3mm</v>
          </cell>
          <cell r="C71" t="str">
            <v>kg</v>
          </cell>
          <cell r="D71">
            <v>6333.3</v>
          </cell>
        </row>
        <row r="72">
          <cell r="A72" t="str">
            <v>s</v>
          </cell>
          <cell r="B72" t="str">
            <v>S¬n</v>
          </cell>
          <cell r="C72" t="str">
            <v>kg</v>
          </cell>
          <cell r="D72">
            <v>26666.7</v>
          </cell>
        </row>
        <row r="73">
          <cell r="A73" t="str">
            <v>td</v>
          </cell>
          <cell r="B73" t="str">
            <v>T¨ng ®¬</v>
          </cell>
          <cell r="C73" t="str">
            <v>C¸i</v>
          </cell>
          <cell r="D73">
            <v>10000</v>
          </cell>
        </row>
        <row r="74">
          <cell r="A74" t="str">
            <v>tbb</v>
          </cell>
          <cell r="B74" t="str">
            <v>Trô biÓn b¸o</v>
          </cell>
          <cell r="C74" t="str">
            <v>Trô</v>
          </cell>
          <cell r="D74">
            <v>235000</v>
          </cell>
        </row>
        <row r="75">
          <cell r="A75" t="str">
            <v>#p</v>
          </cell>
          <cell r="B75" t="str">
            <v>VËt liÖu phô</v>
          </cell>
          <cell r="C75" t="str">
            <v>%</v>
          </cell>
        </row>
        <row r="76">
          <cell r="A76" t="str">
            <v>bt</v>
          </cell>
          <cell r="B76" t="str">
            <v>Bao t¶i.</v>
          </cell>
          <cell r="C76" t="str">
            <v>m2</v>
          </cell>
          <cell r="D76">
            <v>3800</v>
          </cell>
        </row>
        <row r="77">
          <cell r="A77" t="str">
            <v>&gt;18</v>
          </cell>
          <cell r="B77" t="str">
            <v>ThÐp trßn d&gt;18mm</v>
          </cell>
          <cell r="C77" t="str">
            <v>kg</v>
          </cell>
        </row>
        <row r="78">
          <cell r="A78" t="str">
            <v>cpdd</v>
          </cell>
          <cell r="B78" t="str">
            <v>CÊp phèi ®¸ d¨m</v>
          </cell>
          <cell r="C78" t="str">
            <v>m3</v>
          </cell>
          <cell r="D78">
            <v>196944</v>
          </cell>
        </row>
        <row r="79">
          <cell r="A79">
            <v>0.5</v>
          </cell>
          <cell r="B79" t="str">
            <v>§¸ d¨m 0,5x1</v>
          </cell>
          <cell r="C79" t="str">
            <v>m3</v>
          </cell>
          <cell r="D79">
            <v>201706</v>
          </cell>
        </row>
        <row r="80">
          <cell r="A80" t="str">
            <v>dmn</v>
          </cell>
          <cell r="B80" t="str">
            <v>§¸ m¹t (18%)</v>
          </cell>
          <cell r="C80" t="str">
            <v>m3</v>
          </cell>
        </row>
        <row r="81">
          <cell r="A81" t="str">
            <v>am</v>
          </cell>
          <cell r="B81" t="str">
            <v>§¸ d¨m</v>
          </cell>
          <cell r="C81" t="str">
            <v>m3</v>
          </cell>
        </row>
        <row r="82">
          <cell r="A82" t="str">
            <v>dm</v>
          </cell>
          <cell r="B82" t="str">
            <v>§¸ m¹t</v>
          </cell>
          <cell r="C82" t="str">
            <v>m3</v>
          </cell>
        </row>
        <row r="83">
          <cell r="A83" t="str">
            <v>ddtc</v>
          </cell>
          <cell r="B83" t="str">
            <v>§¸ d¨m tiªu chuÈn</v>
          </cell>
          <cell r="C83" t="str">
            <v>m3</v>
          </cell>
        </row>
        <row r="84">
          <cell r="A84" t="str">
            <v>dhc</v>
          </cell>
          <cell r="B84" t="str">
            <v>§Êt h÷u c¬</v>
          </cell>
          <cell r="C84" t="str">
            <v>m3</v>
          </cell>
        </row>
        <row r="85">
          <cell r="A85" t="str">
            <v>ds</v>
          </cell>
          <cell r="B85" t="str">
            <v>§Êt sÐt dÎo</v>
          </cell>
          <cell r="C85" t="str">
            <v>m3</v>
          </cell>
        </row>
        <row r="86">
          <cell r="A86" t="str">
            <v>dg</v>
          </cell>
          <cell r="B86" t="str">
            <v>§inh ®­êng</v>
          </cell>
          <cell r="C86" t="str">
            <v>C¸i</v>
          </cell>
          <cell r="D86">
            <v>2381</v>
          </cell>
        </row>
        <row r="87">
          <cell r="A87" t="str">
            <v>cr</v>
          </cell>
          <cell r="B87" t="str">
            <v>§inh Cr¨mpong</v>
          </cell>
          <cell r="C87" t="str">
            <v>C¸i</v>
          </cell>
          <cell r="D87">
            <v>2500</v>
          </cell>
        </row>
        <row r="88">
          <cell r="A88" t="str">
            <v>m16</v>
          </cell>
          <cell r="B88" t="str">
            <v>Bul«ng M16</v>
          </cell>
          <cell r="C88" t="str">
            <v>C¸i</v>
          </cell>
        </row>
        <row r="89">
          <cell r="A89" t="str">
            <v>m20</v>
          </cell>
          <cell r="B89" t="str">
            <v>Bul«ng M20</v>
          </cell>
          <cell r="C89" t="str">
            <v>C¸i</v>
          </cell>
          <cell r="D89">
            <v>5000</v>
          </cell>
        </row>
        <row r="90">
          <cell r="A90" t="str">
            <v>cgo</v>
          </cell>
          <cell r="B90" t="str">
            <v>Cäc gç d=8-10cm</v>
          </cell>
          <cell r="C90" t="str">
            <v>m</v>
          </cell>
        </row>
        <row r="91">
          <cell r="A91" t="str">
            <v>ct</v>
          </cell>
          <cell r="B91" t="str">
            <v>Cèt thÐp</v>
          </cell>
          <cell r="C91" t="str">
            <v>kg</v>
          </cell>
        </row>
        <row r="92">
          <cell r="A92" t="str">
            <v>day</v>
          </cell>
          <cell r="B92" t="str">
            <v>D©y</v>
          </cell>
          <cell r="C92" t="str">
            <v>kg</v>
          </cell>
        </row>
        <row r="93">
          <cell r="A93" t="str">
            <v>o</v>
          </cell>
          <cell r="B93" t="str">
            <v>èng ®æ d=300</v>
          </cell>
          <cell r="C93" t="str">
            <v xml:space="preserve">m </v>
          </cell>
        </row>
        <row r="94">
          <cell r="A94" t="str">
            <v>o60</v>
          </cell>
          <cell r="B94" t="str">
            <v>èng d=60cm; L=4m</v>
          </cell>
          <cell r="C94" t="str">
            <v>èng</v>
          </cell>
        </row>
        <row r="95">
          <cell r="A95" t="str">
            <v>o100</v>
          </cell>
          <cell r="B95" t="str">
            <v>èng d=100cm; L=1m</v>
          </cell>
          <cell r="C95" t="str">
            <v>m</v>
          </cell>
        </row>
        <row r="96">
          <cell r="A96" t="str">
            <v>on</v>
          </cell>
          <cell r="B96" t="str">
            <v>èng nèi</v>
          </cell>
          <cell r="C96" t="str">
            <v>m</v>
          </cell>
          <cell r="D96">
            <v>62000</v>
          </cell>
        </row>
        <row r="97">
          <cell r="A97" t="str">
            <v>ot</v>
          </cell>
          <cell r="B97" t="str">
            <v>èng thÐp luån c¸p</v>
          </cell>
          <cell r="C97" t="str">
            <v>m</v>
          </cell>
          <cell r="D97">
            <v>50000</v>
          </cell>
        </row>
        <row r="98">
          <cell r="A98" t="str">
            <v>g25x25</v>
          </cell>
          <cell r="B98" t="str">
            <v>G¹ch 25x25</v>
          </cell>
          <cell r="C98" t="str">
            <v>Viªn</v>
          </cell>
        </row>
        <row r="99">
          <cell r="A99" t="str">
            <v>go</v>
          </cell>
          <cell r="B99" t="str">
            <v>G¹ch èng 10x10x20</v>
          </cell>
          <cell r="C99" t="str">
            <v>viªn</v>
          </cell>
        </row>
        <row r="100">
          <cell r="A100" t="str">
            <v>gt</v>
          </cell>
          <cell r="B100" t="str">
            <v xml:space="preserve">G¹ch thÎ </v>
          </cell>
          <cell r="C100" t="str">
            <v>viªn</v>
          </cell>
        </row>
        <row r="101">
          <cell r="A101" t="str">
            <v>gk</v>
          </cell>
          <cell r="B101" t="str">
            <v>Gç kª</v>
          </cell>
          <cell r="C101" t="str">
            <v>m3</v>
          </cell>
          <cell r="D101">
            <v>2172299</v>
          </cell>
        </row>
        <row r="102">
          <cell r="A102" t="str">
            <v>gd</v>
          </cell>
          <cell r="B102" t="str">
            <v>Gç lµm khe co gian</v>
          </cell>
          <cell r="C102" t="str">
            <v>m3</v>
          </cell>
        </row>
        <row r="103">
          <cell r="A103" t="str">
            <v>ll</v>
          </cell>
          <cell r="B103" t="str">
            <v>LËp l¸ch</v>
          </cell>
          <cell r="C103" t="str">
            <v xml:space="preserve">bé </v>
          </cell>
          <cell r="D103">
            <v>200000</v>
          </cell>
        </row>
        <row r="104">
          <cell r="A104" t="str">
            <v>lc</v>
          </cell>
          <cell r="B104" t="str">
            <v>L­ìi c­a s¾t</v>
          </cell>
          <cell r="C104" t="str">
            <v>C¸i</v>
          </cell>
          <cell r="D104">
            <v>15000</v>
          </cell>
        </row>
        <row r="105">
          <cell r="A105" t="str">
            <v>lt</v>
          </cell>
          <cell r="B105" t="str">
            <v>L­íi thÐp ®Þnh vÞ</v>
          </cell>
          <cell r="C105" t="str">
            <v>kg</v>
          </cell>
          <cell r="D105">
            <v>4371.5</v>
          </cell>
        </row>
        <row r="106">
          <cell r="A106" t="str">
            <v>nt</v>
          </cell>
          <cell r="B106" t="str">
            <v>Nhò t­¬ng 60% nhùa</v>
          </cell>
          <cell r="C106" t="str">
            <v>Kg</v>
          </cell>
        </row>
        <row r="107">
          <cell r="A107" t="str">
            <v>r</v>
          </cell>
          <cell r="B107" t="str">
            <v>Ray</v>
          </cell>
          <cell r="C107" t="str">
            <v>kg</v>
          </cell>
          <cell r="D107">
            <v>4657.2</v>
          </cell>
        </row>
        <row r="108">
          <cell r="A108" t="str">
            <v>r43</v>
          </cell>
          <cell r="B108" t="str">
            <v>Ray</v>
          </cell>
          <cell r="C108" t="str">
            <v>thanh</v>
          </cell>
          <cell r="D108">
            <v>2403109</v>
          </cell>
        </row>
        <row r="109">
          <cell r="A109" t="str">
            <v>tv</v>
          </cell>
          <cell r="B109" t="str">
            <v>Tµ vÑt gç (14x22x180)</v>
          </cell>
          <cell r="C109" t="str">
            <v>thanh</v>
          </cell>
          <cell r="D109">
            <v>120432.3</v>
          </cell>
        </row>
        <row r="110">
          <cell r="A110" t="str">
            <v>gcn</v>
          </cell>
          <cell r="B110" t="str">
            <v>Gç chång nÒ (16x22x180)</v>
          </cell>
          <cell r="C110" t="str">
            <v>thanh</v>
          </cell>
          <cell r="D110">
            <v>137636.9</v>
          </cell>
        </row>
        <row r="111">
          <cell r="A111" t="str">
            <v>tg</v>
          </cell>
          <cell r="B111" t="str">
            <v>ThÐp gãc</v>
          </cell>
          <cell r="C111" t="str">
            <v>kg</v>
          </cell>
        </row>
        <row r="112">
          <cell r="A112" t="str">
            <v>i</v>
          </cell>
          <cell r="B112" t="str">
            <v>ThÐp I</v>
          </cell>
          <cell r="C112" t="str">
            <v>kg</v>
          </cell>
        </row>
        <row r="113">
          <cell r="A113" t="str">
            <v>tr</v>
          </cell>
          <cell r="B113" t="str">
            <v>ThÐp trßn</v>
          </cell>
          <cell r="C113" t="str">
            <v>kg</v>
          </cell>
          <cell r="D113">
            <v>4466.7</v>
          </cell>
        </row>
        <row r="114">
          <cell r="A114">
            <v>10</v>
          </cell>
          <cell r="B114" t="str">
            <v>ThÐp trßn d&lt;=10mm</v>
          </cell>
          <cell r="C114" t="str">
            <v>kg</v>
          </cell>
        </row>
        <row r="115">
          <cell r="A115" t="str">
            <v>t4-6</v>
          </cell>
          <cell r="B115" t="str">
            <v>ThÐp trßn d=4-6mm</v>
          </cell>
          <cell r="C115" t="str">
            <v>kg</v>
          </cell>
        </row>
        <row r="116">
          <cell r="A116" t="str">
            <v>d4</v>
          </cell>
          <cell r="B116" t="str">
            <v>ThÐp trßn d=4mm</v>
          </cell>
          <cell r="C116" t="str">
            <v>kg</v>
          </cell>
        </row>
        <row r="117">
          <cell r="A117" t="str">
            <v>&gt;10</v>
          </cell>
          <cell r="B117" t="str">
            <v>ThÐp trßn d&gt;10mm</v>
          </cell>
          <cell r="C117" t="str">
            <v>kg</v>
          </cell>
        </row>
        <row r="118">
          <cell r="A118" t="str">
            <v>vl</v>
          </cell>
          <cell r="B118" t="str">
            <v>V÷a lãt</v>
          </cell>
          <cell r="C118" t="str">
            <v>m3</v>
          </cell>
        </row>
        <row r="119">
          <cell r="A119" t="str">
            <v>vu</v>
          </cell>
          <cell r="B119" t="str">
            <v>V÷a M</v>
          </cell>
          <cell r="C119" t="str">
            <v>m3</v>
          </cell>
        </row>
        <row r="120">
          <cell r="A120" t="str">
            <v>bbcn</v>
          </cell>
          <cell r="B120" t="str">
            <v>BiÓn b¸o tªn cÇu</v>
          </cell>
          <cell r="C120" t="str">
            <v>C¸i</v>
          </cell>
          <cell r="D120">
            <v>450000</v>
          </cell>
        </row>
        <row r="121">
          <cell r="A121" t="str">
            <v>vmm</v>
          </cell>
          <cell r="B121" t="str">
            <v xml:space="preserve">V÷a miÕt m¹ch </v>
          </cell>
          <cell r="C121" t="str">
            <v>m3</v>
          </cell>
        </row>
        <row r="122">
          <cell r="A122" t="str">
            <v>xmt</v>
          </cell>
          <cell r="B122" t="str">
            <v>Xim¨ng tr¾ng</v>
          </cell>
          <cell r="C122" t="str">
            <v>kg</v>
          </cell>
        </row>
        <row r="123">
          <cell r="B123" t="str">
            <v>Tra nh©n c«ng</v>
          </cell>
          <cell r="D123" t="str">
            <v>cÇu</v>
          </cell>
        </row>
        <row r="124">
          <cell r="A124">
            <v>2.5</v>
          </cell>
          <cell r="B124" t="str">
            <v>Nh©n c«ng bËc 2,5/7</v>
          </cell>
          <cell r="C124" t="str">
            <v xml:space="preserve">C«ng </v>
          </cell>
          <cell r="D124">
            <v>13215</v>
          </cell>
        </row>
        <row r="125">
          <cell r="A125">
            <v>2.7</v>
          </cell>
          <cell r="B125" t="str">
            <v>Nh©n c«ng bËc 2,7/7</v>
          </cell>
          <cell r="C125" t="str">
            <v xml:space="preserve">C«ng </v>
          </cell>
          <cell r="D125">
            <v>13481</v>
          </cell>
        </row>
        <row r="126">
          <cell r="A126">
            <v>3</v>
          </cell>
          <cell r="B126" t="str">
            <v>Nh©n c«ng bËc 3,0/7</v>
          </cell>
          <cell r="C126" t="str">
            <v xml:space="preserve">C«ng </v>
          </cell>
          <cell r="D126">
            <v>13878</v>
          </cell>
        </row>
        <row r="127">
          <cell r="A127">
            <v>3.2</v>
          </cell>
          <cell r="B127" t="str">
            <v>Nh©n c«ng bËc 3,2/7</v>
          </cell>
          <cell r="C127" t="str">
            <v xml:space="preserve">C«ng </v>
          </cell>
          <cell r="D127">
            <v>14171</v>
          </cell>
        </row>
        <row r="128">
          <cell r="A128">
            <v>3.5</v>
          </cell>
          <cell r="B128" t="str">
            <v>Nh©n c«ng bËc 3,5/7</v>
          </cell>
          <cell r="C128" t="str">
            <v xml:space="preserve">C«ng </v>
          </cell>
          <cell r="D128">
            <v>14611</v>
          </cell>
        </row>
        <row r="129">
          <cell r="A129">
            <v>3.7</v>
          </cell>
          <cell r="B129" t="str">
            <v>Nh©n c«ng bËc 3,7/7</v>
          </cell>
          <cell r="C129" t="str">
            <v xml:space="preserve">C«ng </v>
          </cell>
          <cell r="D129">
            <v>14904</v>
          </cell>
        </row>
        <row r="130">
          <cell r="A130" t="str">
            <v>n4</v>
          </cell>
          <cell r="B130" t="str">
            <v>Nh©n c«ng bËc 4,0/7</v>
          </cell>
          <cell r="C130" t="str">
            <v xml:space="preserve">C«ng </v>
          </cell>
          <cell r="D130">
            <v>15344</v>
          </cell>
        </row>
        <row r="131">
          <cell r="A131">
            <v>4.5</v>
          </cell>
          <cell r="B131" t="str">
            <v>Nh©n c«ng bËc 4,5/7</v>
          </cell>
          <cell r="C131" t="str">
            <v xml:space="preserve">C«ng </v>
          </cell>
          <cell r="D131">
            <v>16914</v>
          </cell>
        </row>
        <row r="132">
          <cell r="D132" t="str">
            <v>cÇu</v>
          </cell>
        </row>
        <row r="133">
          <cell r="A133" t="str">
            <v>2,5c</v>
          </cell>
          <cell r="B133" t="str">
            <v>Nh©n c«ng bËc 2,5/7</v>
          </cell>
          <cell r="C133" t="str">
            <v xml:space="preserve">C«ng </v>
          </cell>
          <cell r="D133">
            <v>13215</v>
          </cell>
        </row>
        <row r="134">
          <cell r="A134" t="str">
            <v>2,7c</v>
          </cell>
          <cell r="B134" t="str">
            <v>Nh©n c«ng bËc 2,7/7</v>
          </cell>
          <cell r="C134" t="str">
            <v xml:space="preserve">C«ng </v>
          </cell>
          <cell r="D134">
            <v>13481</v>
          </cell>
        </row>
        <row r="135">
          <cell r="A135" t="str">
            <v>3c</v>
          </cell>
          <cell r="B135" t="str">
            <v>Nh©n c«ng bËc 3,0/7</v>
          </cell>
          <cell r="C135" t="str">
            <v xml:space="preserve">C«ng </v>
          </cell>
          <cell r="D135">
            <v>13878</v>
          </cell>
        </row>
        <row r="136">
          <cell r="A136" t="str">
            <v>3,2c</v>
          </cell>
          <cell r="B136" t="str">
            <v>Nh©n c«ng bËc 3,2/7</v>
          </cell>
          <cell r="C136" t="str">
            <v xml:space="preserve">C«ng </v>
          </cell>
          <cell r="D136">
            <v>14171</v>
          </cell>
        </row>
        <row r="137">
          <cell r="A137" t="str">
            <v>3,5c</v>
          </cell>
          <cell r="B137" t="str">
            <v>Nh©n c«ng bËc 3,5/7</v>
          </cell>
          <cell r="C137" t="str">
            <v xml:space="preserve">C«ng </v>
          </cell>
          <cell r="D137">
            <v>14611</v>
          </cell>
        </row>
        <row r="138">
          <cell r="A138" t="str">
            <v>3,7c</v>
          </cell>
          <cell r="B138" t="str">
            <v>Nh©n c«ng bËc 3,7/7</v>
          </cell>
          <cell r="C138" t="str">
            <v xml:space="preserve">C«ng </v>
          </cell>
          <cell r="D138">
            <v>14904</v>
          </cell>
        </row>
        <row r="139">
          <cell r="A139" t="str">
            <v>4c</v>
          </cell>
          <cell r="B139" t="str">
            <v>Nh©n c«ng bËc 4,0/7</v>
          </cell>
          <cell r="C139" t="str">
            <v xml:space="preserve">C«ng </v>
          </cell>
          <cell r="D139">
            <v>15344</v>
          </cell>
        </row>
        <row r="140">
          <cell r="A140" t="str">
            <v>4,5c</v>
          </cell>
          <cell r="B140" t="str">
            <v>Nh©n c«ng bËc 4,5/7</v>
          </cell>
          <cell r="C140" t="str">
            <v xml:space="preserve">C«ng </v>
          </cell>
          <cell r="D140">
            <v>16914</v>
          </cell>
        </row>
        <row r="141">
          <cell r="A141" t="str">
            <v>5c</v>
          </cell>
          <cell r="B141" t="str">
            <v>Nh©n c«ng bËc 5,0/7</v>
          </cell>
          <cell r="C141" t="str">
            <v xml:space="preserve">C«ng </v>
          </cell>
          <cell r="D141">
            <v>18484</v>
          </cell>
        </row>
        <row r="142">
          <cell r="A142" t="str">
            <v>TRA MAÏY TC</v>
          </cell>
        </row>
        <row r="143">
          <cell r="A143" t="str">
            <v>bv</v>
          </cell>
          <cell r="B143" t="str">
            <v>B¬m v÷a XM</v>
          </cell>
          <cell r="C143" t="str">
            <v>Ca</v>
          </cell>
          <cell r="D143">
            <v>125828</v>
          </cell>
        </row>
        <row r="144">
          <cell r="A144" t="str">
            <v>c10t</v>
          </cell>
          <cell r="B144" t="str">
            <v>CÈu 10T</v>
          </cell>
          <cell r="C144" t="str">
            <v>Ca</v>
          </cell>
          <cell r="D144">
            <v>615511</v>
          </cell>
        </row>
        <row r="145">
          <cell r="A145" t="str">
            <v>c5t</v>
          </cell>
          <cell r="B145" t="str">
            <v>CÈu 5T</v>
          </cell>
          <cell r="C145" t="str">
            <v>Ca</v>
          </cell>
          <cell r="D145">
            <v>292034</v>
          </cell>
        </row>
        <row r="146">
          <cell r="A146" t="str">
            <v>c16t</v>
          </cell>
          <cell r="B146" t="str">
            <v>CÈu 16T</v>
          </cell>
          <cell r="C146" t="str">
            <v>Ca</v>
          </cell>
          <cell r="D146">
            <v>823425</v>
          </cell>
        </row>
        <row r="147">
          <cell r="A147" t="str">
            <v>c25T</v>
          </cell>
          <cell r="B147" t="str">
            <v>CÈu 25T</v>
          </cell>
          <cell r="C147" t="str">
            <v>Ca</v>
          </cell>
          <cell r="D147">
            <v>1148366</v>
          </cell>
        </row>
        <row r="148">
          <cell r="A148" t="str">
            <v>50t</v>
          </cell>
          <cell r="B148" t="str">
            <v>CÈu xÝch 50T</v>
          </cell>
          <cell r="C148" t="str">
            <v>Ca</v>
          </cell>
          <cell r="D148">
            <v>1639226</v>
          </cell>
        </row>
        <row r="149">
          <cell r="A149" t="str">
            <v>mr50</v>
          </cell>
          <cell r="B149" t="str">
            <v>M¸y r¶i 50-60m3/h</v>
          </cell>
          <cell r="C149" t="str">
            <v>Ca</v>
          </cell>
          <cell r="D149">
            <v>1177680</v>
          </cell>
        </row>
        <row r="150">
          <cell r="A150" t="str">
            <v>k250</v>
          </cell>
          <cell r="B150" t="str">
            <v>KÝch 250T</v>
          </cell>
          <cell r="C150" t="str">
            <v>Ca</v>
          </cell>
          <cell r="D150">
            <v>86813</v>
          </cell>
        </row>
        <row r="151">
          <cell r="A151" t="str">
            <v>k500</v>
          </cell>
          <cell r="B151" t="str">
            <v>KÝch 500T</v>
          </cell>
          <cell r="C151" t="str">
            <v>Ca</v>
          </cell>
          <cell r="D151">
            <v>102248</v>
          </cell>
        </row>
        <row r="152">
          <cell r="A152" t="str">
            <v>db1</v>
          </cell>
          <cell r="B152" t="str">
            <v>M¸y ®Çm bµn 1KW</v>
          </cell>
          <cell r="C152" t="str">
            <v>Ca</v>
          </cell>
          <cell r="D152">
            <v>32525</v>
          </cell>
        </row>
        <row r="153">
          <cell r="A153" t="str">
            <v>b75</v>
          </cell>
          <cell r="B153" t="str">
            <v>M¸y b¬m n­íc 75CV</v>
          </cell>
          <cell r="C153" t="str">
            <v>Ca</v>
          </cell>
          <cell r="D153">
            <v>466499</v>
          </cell>
        </row>
        <row r="154">
          <cell r="A154" t="str">
            <v>b20</v>
          </cell>
          <cell r="B154" t="str">
            <v>M¸y b¬m n­íc 20CV</v>
          </cell>
          <cell r="C154" t="str">
            <v>Ca</v>
          </cell>
          <cell r="D154">
            <v>140009</v>
          </cell>
        </row>
        <row r="155">
          <cell r="A155" t="str">
            <v>mcc</v>
          </cell>
          <cell r="B155" t="str">
            <v>M¸y c¾t c¸p</v>
          </cell>
          <cell r="C155" t="str">
            <v>Ca</v>
          </cell>
          <cell r="D155">
            <v>35457</v>
          </cell>
        </row>
        <row r="156">
          <cell r="A156" t="str">
            <v>mlc</v>
          </cell>
          <cell r="B156" t="str">
            <v>M¸y luån c¸p</v>
          </cell>
          <cell r="C156" t="str">
            <v>Ca</v>
          </cell>
          <cell r="D156">
            <v>211837</v>
          </cell>
        </row>
        <row r="157">
          <cell r="A157" t="str">
            <v>cg</v>
          </cell>
          <cell r="B157" t="str">
            <v>M¸y c¾t èng</v>
          </cell>
          <cell r="C157" t="str">
            <v>Ca</v>
          </cell>
          <cell r="D157">
            <v>46496</v>
          </cell>
        </row>
        <row r="158">
          <cell r="A158" t="str">
            <v>cth</v>
          </cell>
          <cell r="B158" t="str">
            <v>M¸y c¾t thÐp</v>
          </cell>
          <cell r="C158" t="str">
            <v>Ca</v>
          </cell>
          <cell r="D158">
            <v>164322</v>
          </cell>
        </row>
        <row r="159">
          <cell r="A159" t="str">
            <v>cong</v>
          </cell>
          <cell r="B159" t="str">
            <v>M¸y cuèn èng</v>
          </cell>
          <cell r="C159" t="str">
            <v>Ca</v>
          </cell>
          <cell r="D159">
            <v>43589</v>
          </cell>
        </row>
        <row r="160">
          <cell r="A160" t="str">
            <v>h23</v>
          </cell>
          <cell r="B160" t="str">
            <v>M¸y hµn 23KW</v>
          </cell>
          <cell r="C160" t="str">
            <v>Ca</v>
          </cell>
          <cell r="D160">
            <v>77338</v>
          </cell>
        </row>
        <row r="161">
          <cell r="A161" t="str">
            <v>m#</v>
          </cell>
          <cell r="B161" t="str">
            <v>M¸y kh¸c</v>
          </cell>
          <cell r="C161" t="str">
            <v>%</v>
          </cell>
        </row>
        <row r="162">
          <cell r="A162" t="str">
            <v>nk</v>
          </cell>
          <cell r="B162" t="str">
            <v>M¸y nÐn khÝ 10m3/h</v>
          </cell>
          <cell r="C162" t="str">
            <v>Ca</v>
          </cell>
          <cell r="D162">
            <v>28854</v>
          </cell>
        </row>
        <row r="163">
          <cell r="A163" t="str">
            <v>250l</v>
          </cell>
          <cell r="B163" t="str">
            <v>M¸y trén 250l</v>
          </cell>
          <cell r="C163" t="str">
            <v>Ca</v>
          </cell>
          <cell r="D163">
            <v>96272</v>
          </cell>
        </row>
        <row r="164">
          <cell r="A164" t="str">
            <v>80l</v>
          </cell>
          <cell r="B164" t="str">
            <v>M¸y trén v÷a 80l</v>
          </cell>
          <cell r="C164" t="str">
            <v>Ca</v>
          </cell>
          <cell r="D164">
            <v>45294</v>
          </cell>
        </row>
        <row r="165">
          <cell r="A165" t="str">
            <v>vt</v>
          </cell>
          <cell r="B165" t="str">
            <v>M¸y vËn th¨ng 0,8T</v>
          </cell>
          <cell r="C165" t="str">
            <v>Ca</v>
          </cell>
          <cell r="D165">
            <v>54495</v>
          </cell>
        </row>
        <row r="166">
          <cell r="A166" t="str">
            <v>pl3</v>
          </cell>
          <cell r="B166" t="str">
            <v>Pal¨ng xÝch 3T</v>
          </cell>
          <cell r="C166" t="str">
            <v>Ca</v>
          </cell>
          <cell r="D166">
            <v>90447</v>
          </cell>
        </row>
        <row r="167">
          <cell r="A167" t="str">
            <v>200t</v>
          </cell>
          <cell r="B167" t="str">
            <v>Sµ lan 200T</v>
          </cell>
          <cell r="C167" t="str">
            <v>Ca</v>
          </cell>
          <cell r="D167">
            <v>325023</v>
          </cell>
        </row>
        <row r="168">
          <cell r="A168" t="str">
            <v>400t</v>
          </cell>
          <cell r="B168" t="str">
            <v>Sµ lan 400T</v>
          </cell>
          <cell r="C168" t="str">
            <v>Ca</v>
          </cell>
          <cell r="D168">
            <v>670875</v>
          </cell>
        </row>
        <row r="169">
          <cell r="A169" t="str">
            <v>toi5</v>
          </cell>
          <cell r="B169" t="str">
            <v>Têi ®iÖn 5T</v>
          </cell>
          <cell r="C169" t="str">
            <v>Ca</v>
          </cell>
          <cell r="D169">
            <v>70440</v>
          </cell>
        </row>
        <row r="170">
          <cell r="A170" t="str">
            <v>150cv</v>
          </cell>
          <cell r="B170" t="str">
            <v>Tµu kÐo 150cv</v>
          </cell>
          <cell r="C170" t="str">
            <v>Ca</v>
          </cell>
          <cell r="D170">
            <v>775474</v>
          </cell>
        </row>
        <row r="171">
          <cell r="A171" t="str">
            <v>ld</v>
          </cell>
          <cell r="B171" t="str">
            <v>Xe lao dÇm</v>
          </cell>
          <cell r="C171" t="str">
            <v>Ca</v>
          </cell>
          <cell r="D171">
            <v>2382049</v>
          </cell>
        </row>
        <row r="172">
          <cell r="A172" t="str">
            <v>mu110</v>
          </cell>
          <cell r="B172" t="str">
            <v>M¸y ñi 110cv</v>
          </cell>
          <cell r="C172" t="str">
            <v>Ca</v>
          </cell>
          <cell r="D172">
            <v>669348</v>
          </cell>
        </row>
        <row r="173">
          <cell r="A173" t="str">
            <v>ms110</v>
          </cell>
          <cell r="B173" t="str">
            <v>M¸y san 110cv</v>
          </cell>
          <cell r="C173" t="str">
            <v>Ca</v>
          </cell>
          <cell r="D173">
            <v>584271</v>
          </cell>
        </row>
        <row r="174">
          <cell r="A174" t="str">
            <v>dbl25</v>
          </cell>
          <cell r="B174" t="str">
            <v>§Çm b¸nh lèp 25T</v>
          </cell>
          <cell r="C174" t="str">
            <v>Ca</v>
          </cell>
          <cell r="D174">
            <v>505651</v>
          </cell>
        </row>
        <row r="175">
          <cell r="A175" t="str">
            <v>ottn5</v>
          </cell>
          <cell r="B175" t="str">
            <v>¤t« t­íi n­íc 5m3</v>
          </cell>
          <cell r="C175" t="str">
            <v>Ca</v>
          </cell>
          <cell r="D175">
            <v>343052</v>
          </cell>
        </row>
        <row r="176">
          <cell r="A176" t="str">
            <v>md25</v>
          </cell>
          <cell r="B176" t="str">
            <v>M¸y ®Çm 25T</v>
          </cell>
          <cell r="C176" t="str">
            <v>Ca</v>
          </cell>
          <cell r="D176">
            <v>505651</v>
          </cell>
        </row>
        <row r="177">
          <cell r="A177" t="str">
            <v>md9</v>
          </cell>
          <cell r="B177" t="str">
            <v>M¸y ®Çm 9T</v>
          </cell>
          <cell r="C177" t="str">
            <v>Ca</v>
          </cell>
          <cell r="D177">
            <v>443844</v>
          </cell>
        </row>
        <row r="178">
          <cell r="A178" t="str">
            <v>mr</v>
          </cell>
          <cell r="B178" t="str">
            <v>M¸y r¶i 20T/h</v>
          </cell>
          <cell r="C178" t="str">
            <v>Ca</v>
          </cell>
          <cell r="D178">
            <v>643252</v>
          </cell>
        </row>
        <row r="179">
          <cell r="A179" t="str">
            <v>l10</v>
          </cell>
          <cell r="B179" t="str">
            <v>Lu 10T</v>
          </cell>
          <cell r="C179" t="str">
            <v>Ca</v>
          </cell>
          <cell r="D179">
            <v>288922</v>
          </cell>
        </row>
        <row r="180">
          <cell r="A180" t="str">
            <v>l8.5</v>
          </cell>
          <cell r="B180" t="str">
            <v>M¸y lu 8.5T</v>
          </cell>
          <cell r="C180" t="str">
            <v>Ca</v>
          </cell>
          <cell r="D180">
            <v>252823</v>
          </cell>
        </row>
        <row r="181">
          <cell r="A181" t="str">
            <v>lbl16</v>
          </cell>
          <cell r="B181" t="str">
            <v>Lu b¸nh lèp 16T</v>
          </cell>
          <cell r="C181" t="str">
            <v>Ca</v>
          </cell>
          <cell r="D181">
            <v>432053</v>
          </cell>
        </row>
        <row r="182">
          <cell r="A182" t="str">
            <v>tt20-25</v>
          </cell>
          <cell r="B182" t="str">
            <v>Tr¹m trén 20-25T/h</v>
          </cell>
          <cell r="C182" t="str">
            <v>Ca</v>
          </cell>
          <cell r="D182">
            <v>5156262</v>
          </cell>
        </row>
        <row r="183">
          <cell r="A183" t="str">
            <v>tt50-60</v>
          </cell>
          <cell r="B183" t="str">
            <v>Tr¹m trén 50-60T/h</v>
          </cell>
          <cell r="C183" t="str">
            <v>Ca</v>
          </cell>
          <cell r="D183">
            <v>8261175</v>
          </cell>
        </row>
        <row r="184">
          <cell r="A184" t="str">
            <v>mx0.6</v>
          </cell>
          <cell r="B184" t="str">
            <v>M¸y xóc 0,6m3</v>
          </cell>
          <cell r="C184" t="str">
            <v>Ca</v>
          </cell>
          <cell r="D184">
            <v>469958</v>
          </cell>
        </row>
        <row r="185">
          <cell r="A185" t="str">
            <v>mx1.25</v>
          </cell>
          <cell r="B185" t="str">
            <v>M¸y xóc 1,25m3</v>
          </cell>
          <cell r="C185" t="str">
            <v>Ca</v>
          </cell>
          <cell r="D185">
            <v>713258</v>
          </cell>
        </row>
        <row r="186">
          <cell r="A186" t="str">
            <v>lr25</v>
          </cell>
          <cell r="B186" t="str">
            <v>Lu rung 25T</v>
          </cell>
          <cell r="C186" t="str">
            <v>Ca</v>
          </cell>
          <cell r="D186">
            <v>928648</v>
          </cell>
        </row>
        <row r="187">
          <cell r="A187" t="str">
            <v>ottn7t</v>
          </cell>
          <cell r="B187" t="str">
            <v>¤t« t­íi nhùa 7T</v>
          </cell>
          <cell r="C187" t="str">
            <v>Ca</v>
          </cell>
          <cell r="D187">
            <v>745096</v>
          </cell>
        </row>
        <row r="188">
          <cell r="A188" t="str">
            <v>ot7t</v>
          </cell>
          <cell r="B188" t="str">
            <v>¤t« tù ®æ 7T</v>
          </cell>
          <cell r="C188" t="str">
            <v>Ca</v>
          </cell>
          <cell r="D188">
            <v>444551</v>
          </cell>
        </row>
        <row r="189">
          <cell r="A189" t="str">
            <v>ot10t</v>
          </cell>
          <cell r="B189" t="str">
            <v>¤t« tù ®æ 10T</v>
          </cell>
          <cell r="C189" t="str">
            <v>Ca</v>
          </cell>
          <cell r="D189">
            <v>525740</v>
          </cell>
        </row>
        <row r="190">
          <cell r="A190" t="str">
            <v>dd</v>
          </cell>
          <cell r="B190" t="str">
            <v>M¸y ®Çm dïi 1,5KW</v>
          </cell>
          <cell r="C190" t="str">
            <v>Ca</v>
          </cell>
          <cell r="D190">
            <v>37456</v>
          </cell>
        </row>
        <row r="191">
          <cell r="A191" t="str">
            <v>cu</v>
          </cell>
          <cell r="B191" t="str">
            <v>M¸y c¾t uèn cèt thÐp</v>
          </cell>
          <cell r="C191" t="str">
            <v>Ca</v>
          </cell>
          <cell r="D191">
            <v>39789</v>
          </cell>
        </row>
        <row r="192">
          <cell r="A192" t="str">
            <v>md&lt;=0.8</v>
          </cell>
          <cell r="B192" t="str">
            <v>M¸y ®µo &lt;=0,8m3</v>
          </cell>
          <cell r="C192" t="str">
            <v>Ca</v>
          </cell>
          <cell r="D192">
            <v>705849</v>
          </cell>
        </row>
        <row r="193">
          <cell r="A193" t="str">
            <v>xdk+m</v>
          </cell>
          <cell r="B193" t="str">
            <v>Xe ®Çu kÐo vµ moãc</v>
          </cell>
          <cell r="C193" t="str">
            <v>Ca</v>
          </cell>
          <cell r="D193">
            <v>582634</v>
          </cell>
        </row>
      </sheetData>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2)"/>
    </sheetNames>
    <sheetDataSet>
      <sheetData sheetId="0"/>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VLIEU"/>
      <sheetName val="TH cong"/>
      <sheetName val="dtct cong"/>
      <sheetName val="ptdg cong"/>
      <sheetName val="PTDG cau"/>
      <sheetName val="dtct cau"/>
      <sheetName val="th"/>
      <sheetName val="tungphan"/>
      <sheetName val="KSTK-tkkt"/>
      <sheetName val="denbu"/>
      <sheetName val="trabang"/>
      <sheetName val="trabang2"/>
      <sheetName val="trabang3"/>
      <sheetName val="VCTbi"/>
      <sheetName val="VC-DC-DH"/>
      <sheetName val="Tong"/>
      <sheetName val="Chi tiet"/>
      <sheetName val="Sheet2"/>
      <sheetName val="Sheet3"/>
      <sheetName val="00000000"/>
      <sheetName val="tra-vat-lieu"/>
      <sheetName val="dtct cong_x0000_ȁ"/>
      <sheetName val="gvl"/>
      <sheetName val="bravo41"/>
      <sheetName val="DTCT"/>
      <sheetName val="Tai khoan"/>
      <sheetName val="dtct cong_x0000_?"/>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3"/>
      <sheetName val="Sheet14"/>
      <sheetName val="Sheet15"/>
      <sheetName val="Sheet16"/>
      <sheetName val="Sheet17"/>
      <sheetName val="Sheet18"/>
      <sheetName val="XL4Test5"/>
      <sheetName val="KSTK-tkkd"/>
      <sheetName val="Tra_bang"/>
      <sheetName val="THTram"/>
      <sheetName val="DOAM0654CAS"/>
      <sheetName val="hold5"/>
      <sheetName val="hold6"/>
      <sheetName val="BK N111"/>
      <sheetName val="BKN111(06)"/>
      <sheetName val="XL4Poppy"/>
      <sheetName val="TVL"/>
      <sheetName val="t"/>
      <sheetName val="Pÿÿÿÿcau"/>
      <sheetName val="dtct cong?ȁ"/>
      <sheetName val="dtct cong??"/>
      <sheetName val="tra_vat_lieu"/>
      <sheetName val="NEW-PANEL"/>
      <sheetName val="_x0000_"/>
      <sheetName val="dtct ccu"/>
      <sheetName val="dtct_x0000_cong"/>
      <sheetName val="SILICATE"/>
      <sheetName val="tungphal"/>
      <sheetName val="TH_cong"/>
      <sheetName val="dtct_cong"/>
      <sheetName val="ptdg_cong"/>
      <sheetName val="PTDG_cau"/>
      <sheetName val="dtct_cau"/>
      <sheetName val="Chi_tiet"/>
      <sheetName val="dtct_congȁ"/>
      <sheetName val="Tai_khoan"/>
      <sheetName val="4"/>
      <sheetName val="dtct cong_ȁ"/>
      <sheetName val="dtct cong__"/>
      <sheetName val="B_tra"/>
      <sheetName val="?"/>
      <sheetName val="dtct?cong"/>
      <sheetName val="ptdg"/>
      <sheetName val="Shedt18"/>
      <sheetName val="THCT"/>
      <sheetName val="THDZ0,4"/>
      <sheetName val="TH DZ35"/>
      <sheetName val="BKN111(06("/>
      <sheetName val="VC-Dу-DH"/>
      <sheetName val="dtct_cong?"/>
      <sheetName val="dtct cong_?"/>
      <sheetName val="_"/>
      <sheetName val="dtct_cong_"/>
      <sheetName val="trabšng"/>
      <sheetName val="TH VL, NC, DDHT Thanhphuoc"/>
      <sheetName val="cong32-38"/>
      <sheetName val="²_x0000__x0000_t13"/>
      <sheetName val="²"/>
      <sheetName val="VC-D?-DH"/>
      <sheetName val="VC-D_-DH"/>
      <sheetName val="Don gia-cau"/>
      <sheetName val="BK_N111"/>
      <sheetName val="dtct_cong?ȁ"/>
      <sheetName val="dtct_cong??"/>
      <sheetName val="dtct_ccu"/>
      <sheetName val="dtct_cong_ȁ"/>
      <sheetName val="dtct_cong__"/>
      <sheetName val="²??t13"/>
      <sheetName val="BANGTRA"/>
      <sheetName val="KKKKKKKK"/>
      <sheetName val="TH_cong1"/>
      <sheetName val="dtct_cong1"/>
      <sheetName val="ptdg_cong1"/>
      <sheetName val="PTDG_cau1"/>
      <sheetName val="dtct_cau1"/>
      <sheetName val="Chi_tiet1"/>
      <sheetName val="Tai_khoan1"/>
      <sheetName val="dtct cong_x005f_x0000_ȁ"/>
      <sheetName val="dtct cong_x005f_x0000__"/>
      <sheetName val="dtct_x005f_x0000_cong"/>
      <sheetName val="_x005f_x0000_"/>
      <sheetName val="dtct cong_x005f_x0000_?"/>
      <sheetName val="trabng"/>
      <sheetName val="dtct_cong_?"/>
      <sheetName val="TH_DZ35"/>
      <sheetName val="TH_VL,_NC,_DDHT_Thanhphuoc"/>
      <sheetName val="trabafg3"/>
      <sheetName val="TH_cong2"/>
      <sheetName val="dtct_cong2"/>
      <sheetName val="ptdg_cong2"/>
      <sheetName val="PTDG_cau2"/>
      <sheetName val="dtct_cau2"/>
      <sheetName val="Chi_tiet2"/>
      <sheetName val="Tai_khoan2"/>
      <sheetName val="BK_N1111"/>
      <sheetName val="dtct_ccu1"/>
      <sheetName val="dtct_cong?ȁ1"/>
      <sheetName val="dtct_cong??1"/>
      <sheetName val="dtct_cong_ȁ1"/>
      <sheetName val="dtct_cong__1"/>
      <sheetName val="TH_DZ351"/>
      <sheetName val="dtct_cong_?1"/>
      <sheetName val="TH_VL,_NC,_DDHT_Thanhphuoc1"/>
      <sheetName val="TH_cong3"/>
      <sheetName val="dtct_cong3"/>
      <sheetName val="ptdg_cong3"/>
      <sheetName val="PTDG_cau3"/>
      <sheetName val="dtct_cau3"/>
      <sheetName val="Chi_tiet3"/>
      <sheetName val="Tai_khoan3"/>
      <sheetName val="BK_N1112"/>
      <sheetName val="dtct_ccu2"/>
      <sheetName val="dtct_cong?ȁ2"/>
      <sheetName val="dtct_cong??2"/>
      <sheetName val="dtct_cong_ȁ2"/>
      <sheetName val="dtct_cong__2"/>
      <sheetName val="TH_DZ352"/>
      <sheetName val="dtct_cong_?2"/>
      <sheetName val="TH_VL,_NC,_DDHT_Thanhphuoc2"/>
      <sheetName val="TH_cong4"/>
      <sheetName val="dtct_cong4"/>
      <sheetName val="ptdg_cong4"/>
      <sheetName val="PTDG_cau4"/>
      <sheetName val="dtct_cau4"/>
      <sheetName val="Chi_tiet4"/>
      <sheetName val="Tai_khoan4"/>
      <sheetName val="BK_N1113"/>
      <sheetName val="dtct_ccu3"/>
      <sheetName val="dtct_cong?ȁ3"/>
      <sheetName val="dtct_cong??3"/>
      <sheetName val="dtct_cong_ȁ3"/>
      <sheetName val="dtct_cong__3"/>
      <sheetName val="TH_DZ353"/>
      <sheetName val="dtct_cong_?3"/>
      <sheetName val="TH_VL,_NC,_DDHT_Thanhphuoc3"/>
      <sheetName val="dtct cong_x005f_x005f_x005f_x0000_ȁ"/>
      <sheetName val="dtct cong_x005f_x005f_x005f_x0000__"/>
      <sheetName val="dtct_x005f_x005f_x005f_x0000_cong"/>
      <sheetName val="_x005f_x005f_x005f_x0000_"/>
      <sheetName val="CT1"/>
      <sheetName val="dtct cong_x005f_x005f_x005f_x005f_x005f_x005f_x00"/>
      <sheetName val="dtct_x005f_x005f_x005f_x005f_x005f_x005f_x005f_x0000_co"/>
      <sheetName val="_x005f_x005f_x005f_x005f_x005f_x005f_x005f_x0000_"/>
      <sheetName val="????????"/>
      <sheetName val="________"/>
      <sheetName val="²__t13"/>
      <sheetName val="gvd"/>
      <sheetName val=""/>
      <sheetName val="_x0000__x0000__x0000__x0000__x0000__x0000__x0000__x0000_"/>
    </sheetNames>
    <sheetDataSet>
      <sheetData sheetId="0"/>
      <sheetData sheetId="1"/>
      <sheetData sheetId="2"/>
      <sheetData sheetId="3" refreshError="1">
        <row r="11">
          <cell r="A11">
            <v>1</v>
          </cell>
        </row>
        <row r="12">
          <cell r="A12">
            <v>2</v>
          </cell>
        </row>
        <row r="13">
          <cell r="A13">
            <v>3</v>
          </cell>
        </row>
        <row r="14">
          <cell r="A14">
            <v>5</v>
          </cell>
        </row>
        <row r="15">
          <cell r="A15">
            <v>6</v>
          </cell>
        </row>
        <row r="16">
          <cell r="A16">
            <v>7</v>
          </cell>
        </row>
        <row r="17">
          <cell r="A17">
            <v>8</v>
          </cell>
        </row>
        <row r="18">
          <cell r="A18">
            <v>9</v>
          </cell>
        </row>
        <row r="19">
          <cell r="A19">
            <v>17</v>
          </cell>
        </row>
        <row r="20">
          <cell r="A20">
            <v>43</v>
          </cell>
        </row>
        <row r="21">
          <cell r="A21">
            <v>44</v>
          </cell>
        </row>
        <row r="22">
          <cell r="A22">
            <v>22</v>
          </cell>
        </row>
        <row r="23">
          <cell r="A23">
            <v>24</v>
          </cell>
        </row>
        <row r="25">
          <cell r="A25">
            <v>38</v>
          </cell>
        </row>
        <row r="26">
          <cell r="A26">
            <v>40</v>
          </cell>
        </row>
        <row r="27">
          <cell r="A27">
            <v>42</v>
          </cell>
        </row>
        <row r="28">
          <cell r="A28">
            <v>43</v>
          </cell>
        </row>
        <row r="29">
          <cell r="A29">
            <v>39</v>
          </cell>
        </row>
        <row r="30">
          <cell r="A30">
            <v>30</v>
          </cell>
        </row>
        <row r="31">
          <cell r="A31">
            <v>31</v>
          </cell>
        </row>
        <row r="32">
          <cell r="A32">
            <v>32</v>
          </cell>
        </row>
        <row r="33">
          <cell r="A33">
            <v>33</v>
          </cell>
        </row>
        <row r="34">
          <cell r="A34">
            <v>34</v>
          </cell>
        </row>
        <row r="35">
          <cell r="A35">
            <v>35</v>
          </cell>
        </row>
        <row r="36">
          <cell r="A36">
            <v>22</v>
          </cell>
        </row>
        <row r="37">
          <cell r="A37">
            <v>23</v>
          </cell>
        </row>
        <row r="38">
          <cell r="A38">
            <v>44</v>
          </cell>
        </row>
        <row r="39">
          <cell r="A39">
            <v>36</v>
          </cell>
        </row>
        <row r="40">
          <cell r="A40">
            <v>19</v>
          </cell>
        </row>
        <row r="44">
          <cell r="A44">
            <v>1</v>
          </cell>
        </row>
        <row r="45">
          <cell r="A45">
            <v>2</v>
          </cell>
        </row>
        <row r="46">
          <cell r="A46">
            <v>3</v>
          </cell>
        </row>
        <row r="47">
          <cell r="A47">
            <v>5</v>
          </cell>
        </row>
        <row r="48">
          <cell r="A48">
            <v>6</v>
          </cell>
        </row>
        <row r="49">
          <cell r="A49">
            <v>7</v>
          </cell>
        </row>
        <row r="50">
          <cell r="A50">
            <v>8</v>
          </cell>
        </row>
        <row r="51">
          <cell r="A51">
            <v>9</v>
          </cell>
        </row>
        <row r="52">
          <cell r="A52">
            <v>17</v>
          </cell>
        </row>
        <row r="53">
          <cell r="A53">
            <v>43</v>
          </cell>
        </row>
        <row r="54">
          <cell r="A54">
            <v>44</v>
          </cell>
        </row>
        <row r="55">
          <cell r="A55">
            <v>22</v>
          </cell>
        </row>
        <row r="56">
          <cell r="A56">
            <v>24</v>
          </cell>
        </row>
        <row r="58">
          <cell r="A58">
            <v>28</v>
          </cell>
        </row>
        <row r="59">
          <cell r="A59">
            <v>37</v>
          </cell>
        </row>
        <row r="60">
          <cell r="A60">
            <v>25</v>
          </cell>
        </row>
        <row r="61">
          <cell r="A61">
            <v>38</v>
          </cell>
        </row>
        <row r="62">
          <cell r="A62">
            <v>40</v>
          </cell>
        </row>
        <row r="63">
          <cell r="A63">
            <v>42</v>
          </cell>
        </row>
        <row r="64">
          <cell r="A64">
            <v>43</v>
          </cell>
        </row>
        <row r="65">
          <cell r="A65">
            <v>39</v>
          </cell>
        </row>
        <row r="66">
          <cell r="A66">
            <v>22</v>
          </cell>
        </row>
        <row r="67">
          <cell r="A67">
            <v>23</v>
          </cell>
        </row>
        <row r="71">
          <cell r="A71">
            <v>10</v>
          </cell>
        </row>
        <row r="72">
          <cell r="A72">
            <v>11</v>
          </cell>
        </row>
        <row r="73">
          <cell r="A73">
            <v>12</v>
          </cell>
        </row>
        <row r="74">
          <cell r="A74">
            <v>13</v>
          </cell>
        </row>
        <row r="75">
          <cell r="A75">
            <v>15</v>
          </cell>
        </row>
        <row r="76">
          <cell r="A76">
            <v>21</v>
          </cell>
        </row>
        <row r="77">
          <cell r="A77">
            <v>41</v>
          </cell>
        </row>
        <row r="78">
          <cell r="A78">
            <v>25</v>
          </cell>
        </row>
        <row r="79">
          <cell r="A79">
            <v>22</v>
          </cell>
        </row>
        <row r="80">
          <cell r="A80">
            <v>24</v>
          </cell>
        </row>
        <row r="82">
          <cell r="A82">
            <v>28</v>
          </cell>
        </row>
        <row r="83">
          <cell r="A83">
            <v>37</v>
          </cell>
        </row>
        <row r="84">
          <cell r="A84">
            <v>38</v>
          </cell>
        </row>
        <row r="85">
          <cell r="A85">
            <v>40</v>
          </cell>
        </row>
        <row r="86">
          <cell r="A86">
            <v>42</v>
          </cell>
        </row>
        <row r="87">
          <cell r="A87">
            <v>43</v>
          </cell>
        </row>
        <row r="88">
          <cell r="A88">
            <v>25</v>
          </cell>
        </row>
        <row r="89">
          <cell r="A89">
            <v>45</v>
          </cell>
        </row>
        <row r="90">
          <cell r="A90">
            <v>39</v>
          </cell>
        </row>
        <row r="91">
          <cell r="A91">
            <v>22</v>
          </cell>
        </row>
        <row r="92">
          <cell r="A92">
            <v>23</v>
          </cell>
        </row>
        <row r="96">
          <cell r="A96">
            <v>10</v>
          </cell>
        </row>
        <row r="97">
          <cell r="A97">
            <v>11</v>
          </cell>
        </row>
        <row r="98">
          <cell r="A98">
            <v>12</v>
          </cell>
        </row>
        <row r="99">
          <cell r="A99">
            <v>13</v>
          </cell>
        </row>
        <row r="100">
          <cell r="A100">
            <v>15</v>
          </cell>
        </row>
        <row r="101">
          <cell r="A101">
            <v>21</v>
          </cell>
        </row>
        <row r="102">
          <cell r="A102">
            <v>41</v>
          </cell>
        </row>
        <row r="103">
          <cell r="A103">
            <v>25</v>
          </cell>
        </row>
        <row r="104">
          <cell r="A104">
            <v>22</v>
          </cell>
        </row>
        <row r="105">
          <cell r="A105">
            <v>24</v>
          </cell>
        </row>
        <row r="106">
          <cell r="A106">
            <v>40</v>
          </cell>
        </row>
        <row r="107">
          <cell r="A107">
            <v>28</v>
          </cell>
        </row>
        <row r="108">
          <cell r="A108">
            <v>37</v>
          </cell>
        </row>
        <row r="109">
          <cell r="A109">
            <v>38</v>
          </cell>
        </row>
        <row r="110">
          <cell r="A110">
            <v>40</v>
          </cell>
        </row>
        <row r="111">
          <cell r="A111">
            <v>42</v>
          </cell>
        </row>
        <row r="112">
          <cell r="A112">
            <v>43</v>
          </cell>
        </row>
        <row r="113">
          <cell r="A113">
            <v>25</v>
          </cell>
        </row>
        <row r="114">
          <cell r="A114">
            <v>39</v>
          </cell>
        </row>
        <row r="115">
          <cell r="A115">
            <v>22</v>
          </cell>
        </row>
        <row r="116">
          <cell r="A116">
            <v>23</v>
          </cell>
        </row>
        <row r="120">
          <cell r="A120">
            <v>10</v>
          </cell>
        </row>
        <row r="121">
          <cell r="A121">
            <v>11</v>
          </cell>
        </row>
        <row r="122">
          <cell r="A122">
            <v>12</v>
          </cell>
        </row>
        <row r="123">
          <cell r="A123">
            <v>13</v>
          </cell>
        </row>
        <row r="124">
          <cell r="A124">
            <v>15</v>
          </cell>
        </row>
        <row r="125">
          <cell r="A125">
            <v>21</v>
          </cell>
        </row>
        <row r="126">
          <cell r="A126">
            <v>41</v>
          </cell>
        </row>
        <row r="127">
          <cell r="A127">
            <v>25</v>
          </cell>
        </row>
        <row r="128">
          <cell r="A128">
            <v>22</v>
          </cell>
        </row>
        <row r="129">
          <cell r="A129">
            <v>24</v>
          </cell>
        </row>
        <row r="131">
          <cell r="A131">
            <v>28</v>
          </cell>
        </row>
        <row r="132">
          <cell r="A132">
            <v>37</v>
          </cell>
        </row>
        <row r="133">
          <cell r="A133">
            <v>38</v>
          </cell>
        </row>
        <row r="134">
          <cell r="A134">
            <v>40</v>
          </cell>
        </row>
        <row r="135">
          <cell r="A135">
            <v>42</v>
          </cell>
        </row>
        <row r="136">
          <cell r="A136">
            <v>43</v>
          </cell>
        </row>
        <row r="137">
          <cell r="A137">
            <v>25</v>
          </cell>
        </row>
        <row r="138">
          <cell r="A138">
            <v>39</v>
          </cell>
        </row>
        <row r="139">
          <cell r="A139">
            <v>22</v>
          </cell>
        </row>
        <row r="140">
          <cell r="A140">
            <v>23</v>
          </cell>
        </row>
        <row r="144">
          <cell r="A144">
            <v>1</v>
          </cell>
        </row>
        <row r="145">
          <cell r="A145">
            <v>2</v>
          </cell>
        </row>
        <row r="146">
          <cell r="A146">
            <v>3</v>
          </cell>
        </row>
        <row r="147">
          <cell r="A147">
            <v>5</v>
          </cell>
        </row>
        <row r="148">
          <cell r="A148">
            <v>6</v>
          </cell>
        </row>
        <row r="149">
          <cell r="A149">
            <v>7</v>
          </cell>
        </row>
        <row r="150">
          <cell r="A150">
            <v>8</v>
          </cell>
        </row>
        <row r="151">
          <cell r="A151">
            <v>9</v>
          </cell>
        </row>
        <row r="152">
          <cell r="A152">
            <v>17</v>
          </cell>
        </row>
        <row r="153">
          <cell r="A153">
            <v>43</v>
          </cell>
        </row>
        <row r="154">
          <cell r="A154">
            <v>44</v>
          </cell>
        </row>
        <row r="155">
          <cell r="A155">
            <v>22</v>
          </cell>
        </row>
        <row r="156">
          <cell r="A156">
            <v>24</v>
          </cell>
        </row>
        <row r="158">
          <cell r="A158">
            <v>28</v>
          </cell>
        </row>
        <row r="159">
          <cell r="A159">
            <v>37</v>
          </cell>
        </row>
        <row r="160">
          <cell r="A160">
            <v>25</v>
          </cell>
        </row>
        <row r="161">
          <cell r="A161">
            <v>38</v>
          </cell>
        </row>
        <row r="162">
          <cell r="A162">
            <v>40</v>
          </cell>
        </row>
        <row r="163">
          <cell r="A163">
            <v>42</v>
          </cell>
        </row>
        <row r="164">
          <cell r="A164">
            <v>43</v>
          </cell>
        </row>
        <row r="165">
          <cell r="A165">
            <v>39</v>
          </cell>
        </row>
        <row r="166">
          <cell r="A166">
            <v>22</v>
          </cell>
        </row>
        <row r="167">
          <cell r="A167">
            <v>23</v>
          </cell>
        </row>
        <row r="171">
          <cell r="A171">
            <v>10</v>
          </cell>
        </row>
        <row r="172">
          <cell r="A172">
            <v>11</v>
          </cell>
        </row>
        <row r="173">
          <cell r="A173">
            <v>12</v>
          </cell>
        </row>
        <row r="174">
          <cell r="A174">
            <v>13</v>
          </cell>
        </row>
        <row r="175">
          <cell r="A175">
            <v>16</v>
          </cell>
        </row>
        <row r="176">
          <cell r="A176">
            <v>18</v>
          </cell>
        </row>
        <row r="177">
          <cell r="A177">
            <v>41</v>
          </cell>
        </row>
        <row r="178">
          <cell r="A178">
            <v>25</v>
          </cell>
        </row>
        <row r="179">
          <cell r="A179">
            <v>22</v>
          </cell>
        </row>
        <row r="180">
          <cell r="A180">
            <v>24</v>
          </cell>
        </row>
        <row r="182">
          <cell r="A182">
            <v>28</v>
          </cell>
        </row>
        <row r="183">
          <cell r="A183">
            <v>37</v>
          </cell>
        </row>
        <row r="184">
          <cell r="A184">
            <v>38</v>
          </cell>
        </row>
        <row r="185">
          <cell r="A185">
            <v>40</v>
          </cell>
        </row>
        <row r="186">
          <cell r="A186">
            <v>42</v>
          </cell>
        </row>
        <row r="187">
          <cell r="A187">
            <v>43</v>
          </cell>
        </row>
        <row r="188">
          <cell r="A188">
            <v>25</v>
          </cell>
        </row>
        <row r="189">
          <cell r="A189">
            <v>39</v>
          </cell>
        </row>
        <row r="190">
          <cell r="A190">
            <v>45</v>
          </cell>
        </row>
        <row r="191">
          <cell r="A191">
            <v>22</v>
          </cell>
        </row>
        <row r="192">
          <cell r="A192">
            <v>23</v>
          </cell>
        </row>
        <row r="196">
          <cell r="A196">
            <v>10</v>
          </cell>
        </row>
        <row r="197">
          <cell r="A197">
            <v>11</v>
          </cell>
        </row>
        <row r="198">
          <cell r="A198">
            <v>12</v>
          </cell>
        </row>
        <row r="199">
          <cell r="A199">
            <v>13</v>
          </cell>
        </row>
        <row r="200">
          <cell r="A200">
            <v>15</v>
          </cell>
        </row>
        <row r="201">
          <cell r="A201">
            <v>21</v>
          </cell>
        </row>
        <row r="202">
          <cell r="A202">
            <v>41</v>
          </cell>
        </row>
        <row r="203">
          <cell r="A203">
            <v>25</v>
          </cell>
        </row>
        <row r="204">
          <cell r="A204">
            <v>22</v>
          </cell>
        </row>
        <row r="205">
          <cell r="A205">
            <v>24</v>
          </cell>
        </row>
        <row r="207">
          <cell r="A207">
            <v>28</v>
          </cell>
        </row>
        <row r="208">
          <cell r="A208">
            <v>37</v>
          </cell>
        </row>
        <row r="209">
          <cell r="A209">
            <v>38</v>
          </cell>
        </row>
        <row r="210">
          <cell r="A210">
            <v>40</v>
          </cell>
        </row>
        <row r="211">
          <cell r="A211">
            <v>42</v>
          </cell>
        </row>
        <row r="212">
          <cell r="A212">
            <v>43</v>
          </cell>
        </row>
        <row r="213">
          <cell r="A213">
            <v>25</v>
          </cell>
        </row>
        <row r="214">
          <cell r="A214">
            <v>39</v>
          </cell>
        </row>
        <row r="215">
          <cell r="A215">
            <v>22</v>
          </cell>
        </row>
        <row r="216">
          <cell r="A216">
            <v>23</v>
          </cell>
        </row>
        <row r="220">
          <cell r="A220">
            <v>10</v>
          </cell>
        </row>
        <row r="221">
          <cell r="A221">
            <v>11</v>
          </cell>
        </row>
        <row r="222">
          <cell r="A222">
            <v>12</v>
          </cell>
        </row>
        <row r="223">
          <cell r="A223">
            <v>13</v>
          </cell>
        </row>
        <row r="224">
          <cell r="A224">
            <v>14</v>
          </cell>
        </row>
        <row r="225">
          <cell r="A225">
            <v>20</v>
          </cell>
        </row>
        <row r="226">
          <cell r="A226">
            <v>41</v>
          </cell>
        </row>
        <row r="227">
          <cell r="A227">
            <v>25</v>
          </cell>
        </row>
        <row r="228">
          <cell r="A228">
            <v>22</v>
          </cell>
        </row>
        <row r="229">
          <cell r="A229">
            <v>24</v>
          </cell>
        </row>
        <row r="231">
          <cell r="A231">
            <v>28</v>
          </cell>
        </row>
        <row r="232">
          <cell r="A232">
            <v>37</v>
          </cell>
        </row>
        <row r="233">
          <cell r="A233">
            <v>38</v>
          </cell>
        </row>
        <row r="234">
          <cell r="A234">
            <v>40</v>
          </cell>
        </row>
        <row r="235">
          <cell r="A235">
            <v>42</v>
          </cell>
        </row>
        <row r="236">
          <cell r="A236">
            <v>43</v>
          </cell>
        </row>
        <row r="237">
          <cell r="A237">
            <v>25</v>
          </cell>
        </row>
        <row r="238">
          <cell r="A238">
            <v>39</v>
          </cell>
        </row>
        <row r="239">
          <cell r="A239">
            <v>22</v>
          </cell>
        </row>
        <row r="240">
          <cell r="A240">
            <v>23</v>
          </cell>
        </row>
        <row r="244">
          <cell r="A244">
            <v>10</v>
          </cell>
        </row>
        <row r="245">
          <cell r="A245">
            <v>11</v>
          </cell>
        </row>
        <row r="246">
          <cell r="A246">
            <v>12</v>
          </cell>
        </row>
        <row r="247">
          <cell r="A247">
            <v>13</v>
          </cell>
        </row>
        <row r="248">
          <cell r="A248">
            <v>15</v>
          </cell>
        </row>
        <row r="249">
          <cell r="A249">
            <v>21</v>
          </cell>
        </row>
        <row r="250">
          <cell r="A250">
            <v>41</v>
          </cell>
        </row>
        <row r="251">
          <cell r="A251">
            <v>25</v>
          </cell>
        </row>
        <row r="252">
          <cell r="A252">
            <v>22</v>
          </cell>
        </row>
        <row r="253">
          <cell r="A253">
            <v>24</v>
          </cell>
        </row>
        <row r="255">
          <cell r="A255">
            <v>28</v>
          </cell>
        </row>
        <row r="256">
          <cell r="A256">
            <v>37</v>
          </cell>
        </row>
        <row r="257">
          <cell r="A257">
            <v>38</v>
          </cell>
        </row>
        <row r="258">
          <cell r="A258">
            <v>40</v>
          </cell>
        </row>
        <row r="259">
          <cell r="A259">
            <v>42</v>
          </cell>
        </row>
        <row r="260">
          <cell r="A260">
            <v>43</v>
          </cell>
        </row>
        <row r="261">
          <cell r="A261">
            <v>25</v>
          </cell>
        </row>
        <row r="262">
          <cell r="A262">
            <v>39</v>
          </cell>
        </row>
        <row r="263">
          <cell r="A263">
            <v>22</v>
          </cell>
        </row>
        <row r="264">
          <cell r="A264">
            <v>23</v>
          </cell>
        </row>
        <row r="268">
          <cell r="A268">
            <v>1</v>
          </cell>
        </row>
        <row r="269">
          <cell r="A269">
            <v>2</v>
          </cell>
        </row>
        <row r="270">
          <cell r="A270">
            <v>3</v>
          </cell>
        </row>
        <row r="271">
          <cell r="A271">
            <v>5</v>
          </cell>
        </row>
        <row r="272">
          <cell r="A272">
            <v>6</v>
          </cell>
        </row>
        <row r="273">
          <cell r="A273">
            <v>7</v>
          </cell>
        </row>
        <row r="274">
          <cell r="A274">
            <v>8</v>
          </cell>
        </row>
        <row r="275">
          <cell r="A275">
            <v>9</v>
          </cell>
        </row>
        <row r="276">
          <cell r="A276">
            <v>17</v>
          </cell>
        </row>
        <row r="277">
          <cell r="A277">
            <v>43</v>
          </cell>
        </row>
        <row r="278">
          <cell r="A278">
            <v>44</v>
          </cell>
        </row>
        <row r="279">
          <cell r="A279">
            <v>22</v>
          </cell>
        </row>
        <row r="280">
          <cell r="A280">
            <v>24</v>
          </cell>
        </row>
        <row r="282">
          <cell r="A282">
            <v>28</v>
          </cell>
        </row>
        <row r="283">
          <cell r="A283">
            <v>37</v>
          </cell>
        </row>
        <row r="284">
          <cell r="A284">
            <v>25</v>
          </cell>
        </row>
        <row r="285">
          <cell r="A285">
            <v>38</v>
          </cell>
        </row>
        <row r="286">
          <cell r="A286">
            <v>40</v>
          </cell>
        </row>
        <row r="287">
          <cell r="A287">
            <v>42</v>
          </cell>
        </row>
        <row r="288">
          <cell r="A288">
            <v>43</v>
          </cell>
        </row>
        <row r="289">
          <cell r="A289">
            <v>39</v>
          </cell>
        </row>
        <row r="290">
          <cell r="A290">
            <v>22</v>
          </cell>
        </row>
        <row r="291">
          <cell r="A291">
            <v>23</v>
          </cell>
        </row>
        <row r="293">
          <cell r="A293">
            <v>37</v>
          </cell>
        </row>
        <row r="295">
          <cell r="A295">
            <v>1</v>
          </cell>
        </row>
        <row r="296">
          <cell r="A296">
            <v>2</v>
          </cell>
        </row>
        <row r="297">
          <cell r="A297">
            <v>3</v>
          </cell>
        </row>
        <row r="298">
          <cell r="A298">
            <v>5</v>
          </cell>
        </row>
        <row r="299">
          <cell r="A299">
            <v>6</v>
          </cell>
        </row>
        <row r="300">
          <cell r="A300">
            <v>7</v>
          </cell>
        </row>
        <row r="301">
          <cell r="A301">
            <v>8</v>
          </cell>
        </row>
        <row r="302">
          <cell r="A302">
            <v>9</v>
          </cell>
        </row>
        <row r="303">
          <cell r="A303">
            <v>17</v>
          </cell>
        </row>
        <row r="304">
          <cell r="A304">
            <v>43</v>
          </cell>
        </row>
        <row r="305">
          <cell r="A305">
            <v>44</v>
          </cell>
        </row>
        <row r="306">
          <cell r="A306">
            <v>22</v>
          </cell>
        </row>
        <row r="307">
          <cell r="A307">
            <v>24</v>
          </cell>
        </row>
        <row r="309">
          <cell r="A309">
            <v>37</v>
          </cell>
        </row>
        <row r="310">
          <cell r="A310">
            <v>25</v>
          </cell>
        </row>
        <row r="311">
          <cell r="A311">
            <v>38</v>
          </cell>
        </row>
        <row r="312">
          <cell r="A312">
            <v>40</v>
          </cell>
        </row>
        <row r="313">
          <cell r="A313">
            <v>42</v>
          </cell>
        </row>
        <row r="314">
          <cell r="A314">
            <v>43</v>
          </cell>
        </row>
        <row r="315">
          <cell r="A315">
            <v>39</v>
          </cell>
        </row>
        <row r="316">
          <cell r="A316">
            <v>22</v>
          </cell>
        </row>
        <row r="317">
          <cell r="A317">
            <v>23</v>
          </cell>
        </row>
        <row r="321">
          <cell r="A321">
            <v>10</v>
          </cell>
        </row>
        <row r="322">
          <cell r="A322">
            <v>11</v>
          </cell>
        </row>
        <row r="323">
          <cell r="A323">
            <v>12</v>
          </cell>
        </row>
        <row r="324">
          <cell r="A324">
            <v>13</v>
          </cell>
        </row>
        <row r="325">
          <cell r="A325">
            <v>14</v>
          </cell>
        </row>
        <row r="326">
          <cell r="A326">
            <v>20</v>
          </cell>
        </row>
        <row r="327">
          <cell r="A327">
            <v>41</v>
          </cell>
        </row>
        <row r="328">
          <cell r="A328">
            <v>25</v>
          </cell>
        </row>
        <row r="329">
          <cell r="A329">
            <v>22</v>
          </cell>
        </row>
        <row r="330">
          <cell r="A330">
            <v>24</v>
          </cell>
        </row>
        <row r="332">
          <cell r="A332">
            <v>28</v>
          </cell>
        </row>
        <row r="333">
          <cell r="A333">
            <v>37</v>
          </cell>
        </row>
        <row r="334">
          <cell r="A334">
            <v>38</v>
          </cell>
        </row>
        <row r="335">
          <cell r="A335">
            <v>40</v>
          </cell>
        </row>
        <row r="336">
          <cell r="A336">
            <v>42</v>
          </cell>
        </row>
        <row r="337">
          <cell r="A337">
            <v>43</v>
          </cell>
        </row>
        <row r="338">
          <cell r="A338">
            <v>25</v>
          </cell>
        </row>
        <row r="339">
          <cell r="A339">
            <v>39</v>
          </cell>
        </row>
        <row r="340">
          <cell r="A340">
            <v>22</v>
          </cell>
        </row>
        <row r="341">
          <cell r="A341">
            <v>23</v>
          </cell>
        </row>
        <row r="343">
          <cell r="A343">
            <v>22</v>
          </cell>
        </row>
        <row r="345">
          <cell r="A345">
            <v>10</v>
          </cell>
        </row>
        <row r="346">
          <cell r="A346">
            <v>11</v>
          </cell>
        </row>
        <row r="347">
          <cell r="A347">
            <v>12</v>
          </cell>
        </row>
        <row r="348">
          <cell r="A348">
            <v>13</v>
          </cell>
        </row>
        <row r="349">
          <cell r="A349">
            <v>14</v>
          </cell>
        </row>
        <row r="350">
          <cell r="A350">
            <v>20</v>
          </cell>
        </row>
        <row r="351">
          <cell r="A351">
            <v>41</v>
          </cell>
        </row>
        <row r="352">
          <cell r="A352">
            <v>25</v>
          </cell>
        </row>
        <row r="353">
          <cell r="A353">
            <v>22</v>
          </cell>
        </row>
        <row r="354">
          <cell r="A354">
            <v>24</v>
          </cell>
        </row>
        <row r="356">
          <cell r="A356">
            <v>28</v>
          </cell>
        </row>
        <row r="357">
          <cell r="A357">
            <v>37</v>
          </cell>
        </row>
        <row r="358">
          <cell r="A358">
            <v>38</v>
          </cell>
        </row>
        <row r="359">
          <cell r="A359">
            <v>40</v>
          </cell>
        </row>
        <row r="360">
          <cell r="A360">
            <v>42</v>
          </cell>
        </row>
        <row r="361">
          <cell r="A361">
            <v>43</v>
          </cell>
        </row>
        <row r="362">
          <cell r="A362">
            <v>25</v>
          </cell>
        </row>
        <row r="363">
          <cell r="A363">
            <v>39</v>
          </cell>
        </row>
        <row r="364">
          <cell r="A364">
            <v>22</v>
          </cell>
        </row>
        <row r="365">
          <cell r="A365">
            <v>23</v>
          </cell>
        </row>
        <row r="369">
          <cell r="A369">
            <v>10</v>
          </cell>
        </row>
        <row r="370">
          <cell r="A370">
            <v>11</v>
          </cell>
        </row>
        <row r="371">
          <cell r="A371">
            <v>12</v>
          </cell>
        </row>
        <row r="372">
          <cell r="A372">
            <v>13</v>
          </cell>
        </row>
        <row r="373">
          <cell r="A373">
            <v>14</v>
          </cell>
        </row>
        <row r="374">
          <cell r="A374">
            <v>20</v>
          </cell>
        </row>
        <row r="375">
          <cell r="A375">
            <v>41</v>
          </cell>
        </row>
        <row r="376">
          <cell r="A376">
            <v>25</v>
          </cell>
        </row>
        <row r="377">
          <cell r="A377">
            <v>22</v>
          </cell>
        </row>
        <row r="378">
          <cell r="A378">
            <v>24</v>
          </cell>
        </row>
        <row r="380">
          <cell r="A380">
            <v>28</v>
          </cell>
        </row>
        <row r="381">
          <cell r="A381">
            <v>37</v>
          </cell>
        </row>
        <row r="382">
          <cell r="A382">
            <v>25</v>
          </cell>
        </row>
        <row r="383">
          <cell r="A383">
            <v>38</v>
          </cell>
        </row>
        <row r="384">
          <cell r="A384">
            <v>40</v>
          </cell>
        </row>
        <row r="385">
          <cell r="A385">
            <v>42</v>
          </cell>
        </row>
        <row r="386">
          <cell r="A386">
            <v>43</v>
          </cell>
        </row>
        <row r="387">
          <cell r="A387">
            <v>39</v>
          </cell>
        </row>
        <row r="388">
          <cell r="A388">
            <v>22</v>
          </cell>
        </row>
        <row r="389">
          <cell r="A389">
            <v>23</v>
          </cell>
        </row>
        <row r="393">
          <cell r="A393">
            <v>10</v>
          </cell>
        </row>
        <row r="394">
          <cell r="A394">
            <v>11</v>
          </cell>
        </row>
        <row r="395">
          <cell r="A395">
            <v>12</v>
          </cell>
        </row>
        <row r="396">
          <cell r="A396">
            <v>13</v>
          </cell>
        </row>
        <row r="397">
          <cell r="A397">
            <v>15</v>
          </cell>
        </row>
        <row r="398">
          <cell r="A398">
            <v>21</v>
          </cell>
        </row>
        <row r="399">
          <cell r="A399">
            <v>41</v>
          </cell>
        </row>
        <row r="400">
          <cell r="A400">
            <v>25</v>
          </cell>
        </row>
        <row r="401">
          <cell r="A401">
            <v>22</v>
          </cell>
        </row>
        <row r="402">
          <cell r="A402">
            <v>24</v>
          </cell>
        </row>
        <row r="404">
          <cell r="A404">
            <v>28</v>
          </cell>
        </row>
        <row r="405">
          <cell r="A405">
            <v>37</v>
          </cell>
        </row>
        <row r="406">
          <cell r="A406">
            <v>25</v>
          </cell>
        </row>
        <row r="407">
          <cell r="A407">
            <v>38</v>
          </cell>
        </row>
        <row r="408">
          <cell r="A408">
            <v>40</v>
          </cell>
        </row>
        <row r="409">
          <cell r="A409">
            <v>42</v>
          </cell>
        </row>
        <row r="410">
          <cell r="A410">
            <v>43</v>
          </cell>
        </row>
        <row r="411">
          <cell r="A411">
            <v>39</v>
          </cell>
        </row>
        <row r="412">
          <cell r="A412">
            <v>22</v>
          </cell>
        </row>
        <row r="413">
          <cell r="A413">
            <v>23</v>
          </cell>
        </row>
        <row r="417">
          <cell r="A417">
            <v>1</v>
          </cell>
        </row>
        <row r="418">
          <cell r="A418">
            <v>2</v>
          </cell>
        </row>
        <row r="419">
          <cell r="A419">
            <v>3</v>
          </cell>
        </row>
        <row r="420">
          <cell r="A420">
            <v>5</v>
          </cell>
        </row>
        <row r="421">
          <cell r="A421">
            <v>6</v>
          </cell>
        </row>
        <row r="422">
          <cell r="A422">
            <v>7</v>
          </cell>
        </row>
        <row r="423">
          <cell r="A423">
            <v>8</v>
          </cell>
        </row>
        <row r="424">
          <cell r="A424">
            <v>9</v>
          </cell>
        </row>
        <row r="425">
          <cell r="A425">
            <v>17</v>
          </cell>
        </row>
        <row r="426">
          <cell r="A426">
            <v>43</v>
          </cell>
        </row>
        <row r="427">
          <cell r="A427">
            <v>44</v>
          </cell>
        </row>
        <row r="428">
          <cell r="A428">
            <v>22</v>
          </cell>
        </row>
        <row r="429">
          <cell r="A429">
            <v>24</v>
          </cell>
        </row>
        <row r="431">
          <cell r="A431">
            <v>28</v>
          </cell>
        </row>
        <row r="432">
          <cell r="A432">
            <v>37</v>
          </cell>
        </row>
        <row r="433">
          <cell r="A433">
            <v>25</v>
          </cell>
        </row>
        <row r="434">
          <cell r="A434">
            <v>38</v>
          </cell>
        </row>
        <row r="435">
          <cell r="A435">
            <v>40</v>
          </cell>
        </row>
        <row r="436">
          <cell r="A436">
            <v>42</v>
          </cell>
        </row>
        <row r="437">
          <cell r="A437">
            <v>43</v>
          </cell>
        </row>
        <row r="438">
          <cell r="A438">
            <v>39</v>
          </cell>
        </row>
        <row r="439">
          <cell r="A439">
            <v>22</v>
          </cell>
        </row>
        <row r="440">
          <cell r="A440">
            <v>23</v>
          </cell>
        </row>
        <row r="448">
          <cell r="A448">
            <v>1</v>
          </cell>
        </row>
        <row r="449">
          <cell r="A449">
            <v>2</v>
          </cell>
        </row>
        <row r="450">
          <cell r="A450">
            <v>3</v>
          </cell>
        </row>
        <row r="451">
          <cell r="A451">
            <v>5</v>
          </cell>
        </row>
        <row r="452">
          <cell r="A452">
            <v>6</v>
          </cell>
        </row>
        <row r="453">
          <cell r="A453">
            <v>7</v>
          </cell>
        </row>
        <row r="454">
          <cell r="A454">
            <v>8</v>
          </cell>
        </row>
        <row r="455">
          <cell r="A455">
            <v>9</v>
          </cell>
        </row>
        <row r="456">
          <cell r="A456">
            <v>17</v>
          </cell>
        </row>
        <row r="457">
          <cell r="A457">
            <v>43</v>
          </cell>
        </row>
        <row r="458">
          <cell r="A458">
            <v>44</v>
          </cell>
        </row>
        <row r="459">
          <cell r="A459">
            <v>22</v>
          </cell>
        </row>
        <row r="460">
          <cell r="A460">
            <v>24</v>
          </cell>
        </row>
        <row r="462">
          <cell r="A462">
            <v>28</v>
          </cell>
        </row>
        <row r="463">
          <cell r="A463">
            <v>37</v>
          </cell>
        </row>
        <row r="464">
          <cell r="A464">
            <v>25</v>
          </cell>
        </row>
        <row r="465">
          <cell r="A465">
            <v>38</v>
          </cell>
        </row>
        <row r="466">
          <cell r="A466">
            <v>40</v>
          </cell>
        </row>
        <row r="467">
          <cell r="A467">
            <v>42</v>
          </cell>
        </row>
        <row r="468">
          <cell r="A468">
            <v>43</v>
          </cell>
        </row>
        <row r="469">
          <cell r="A469">
            <v>39</v>
          </cell>
        </row>
        <row r="470">
          <cell r="A470">
            <v>45</v>
          </cell>
        </row>
        <row r="471">
          <cell r="A471">
            <v>22</v>
          </cell>
        </row>
        <row r="472">
          <cell r="A472">
            <v>23</v>
          </cell>
        </row>
        <row r="476">
          <cell r="A476">
            <v>10</v>
          </cell>
        </row>
        <row r="477">
          <cell r="A477">
            <v>11</v>
          </cell>
        </row>
        <row r="478">
          <cell r="A478">
            <v>12</v>
          </cell>
        </row>
        <row r="479">
          <cell r="A479">
            <v>13</v>
          </cell>
        </row>
        <row r="480">
          <cell r="A480">
            <v>15</v>
          </cell>
        </row>
        <row r="481">
          <cell r="A481">
            <v>21</v>
          </cell>
        </row>
        <row r="482">
          <cell r="A482">
            <v>41</v>
          </cell>
        </row>
        <row r="483">
          <cell r="A483">
            <v>25</v>
          </cell>
        </row>
        <row r="484">
          <cell r="A484">
            <v>22</v>
          </cell>
        </row>
        <row r="485">
          <cell r="A485">
            <v>24</v>
          </cell>
        </row>
        <row r="487">
          <cell r="A487">
            <v>28</v>
          </cell>
        </row>
        <row r="488">
          <cell r="A488">
            <v>37</v>
          </cell>
        </row>
        <row r="489">
          <cell r="A489">
            <v>38</v>
          </cell>
        </row>
        <row r="490">
          <cell r="A490">
            <v>40</v>
          </cell>
        </row>
        <row r="491">
          <cell r="A491">
            <v>42</v>
          </cell>
        </row>
        <row r="492">
          <cell r="A492">
            <v>43</v>
          </cell>
        </row>
        <row r="493">
          <cell r="A493">
            <v>25</v>
          </cell>
        </row>
        <row r="494">
          <cell r="A494">
            <v>39</v>
          </cell>
        </row>
        <row r="495">
          <cell r="A495">
            <v>22</v>
          </cell>
        </row>
        <row r="496">
          <cell r="A496">
            <v>23</v>
          </cell>
        </row>
        <row r="500">
          <cell r="A500">
            <v>10</v>
          </cell>
        </row>
        <row r="501">
          <cell r="A501">
            <v>11</v>
          </cell>
        </row>
        <row r="502">
          <cell r="A502">
            <v>12</v>
          </cell>
        </row>
        <row r="503">
          <cell r="A503">
            <v>13</v>
          </cell>
        </row>
        <row r="504">
          <cell r="A504">
            <v>15</v>
          </cell>
        </row>
        <row r="505">
          <cell r="A505">
            <v>21</v>
          </cell>
        </row>
        <row r="506">
          <cell r="A506">
            <v>41</v>
          </cell>
        </row>
        <row r="507">
          <cell r="A507">
            <v>25</v>
          </cell>
        </row>
        <row r="508">
          <cell r="A508">
            <v>22</v>
          </cell>
        </row>
        <row r="509">
          <cell r="A509">
            <v>24</v>
          </cell>
        </row>
        <row r="511">
          <cell r="A511">
            <v>28</v>
          </cell>
        </row>
        <row r="512">
          <cell r="A512">
            <v>37</v>
          </cell>
        </row>
        <row r="513">
          <cell r="A513">
            <v>38</v>
          </cell>
        </row>
        <row r="514">
          <cell r="A514">
            <v>40</v>
          </cell>
        </row>
        <row r="515">
          <cell r="A515">
            <v>42</v>
          </cell>
        </row>
        <row r="516">
          <cell r="A516">
            <v>43</v>
          </cell>
        </row>
        <row r="517">
          <cell r="A517">
            <v>25</v>
          </cell>
        </row>
        <row r="518">
          <cell r="A518">
            <v>39</v>
          </cell>
        </row>
        <row r="519">
          <cell r="A519">
            <v>22</v>
          </cell>
        </row>
        <row r="520">
          <cell r="A520">
            <v>23</v>
          </cell>
        </row>
        <row r="522">
          <cell r="A522">
            <v>25</v>
          </cell>
        </row>
        <row r="524">
          <cell r="A524">
            <v>10</v>
          </cell>
        </row>
        <row r="525">
          <cell r="A525">
            <v>11</v>
          </cell>
        </row>
        <row r="526">
          <cell r="A526">
            <v>12</v>
          </cell>
        </row>
        <row r="527">
          <cell r="A527">
            <v>13</v>
          </cell>
        </row>
        <row r="528">
          <cell r="A528">
            <v>15</v>
          </cell>
        </row>
        <row r="529">
          <cell r="A529">
            <v>21</v>
          </cell>
        </row>
        <row r="530">
          <cell r="A530">
            <v>41</v>
          </cell>
        </row>
        <row r="531">
          <cell r="A531">
            <v>25</v>
          </cell>
        </row>
        <row r="532">
          <cell r="A532">
            <v>22</v>
          </cell>
        </row>
        <row r="533">
          <cell r="A533">
            <v>24</v>
          </cell>
        </row>
        <row r="535">
          <cell r="A535">
            <v>28</v>
          </cell>
        </row>
        <row r="536">
          <cell r="A536">
            <v>37</v>
          </cell>
        </row>
        <row r="537">
          <cell r="A537">
            <v>38</v>
          </cell>
        </row>
        <row r="538">
          <cell r="A538">
            <v>40</v>
          </cell>
        </row>
        <row r="539">
          <cell r="A539">
            <v>42</v>
          </cell>
        </row>
        <row r="540">
          <cell r="A540">
            <v>43</v>
          </cell>
        </row>
        <row r="541">
          <cell r="A541">
            <v>25</v>
          </cell>
        </row>
        <row r="542">
          <cell r="A542">
            <v>39</v>
          </cell>
        </row>
        <row r="543">
          <cell r="A543">
            <v>22</v>
          </cell>
        </row>
        <row r="544">
          <cell r="A544">
            <v>23</v>
          </cell>
        </row>
        <row r="548">
          <cell r="A548">
            <v>10</v>
          </cell>
        </row>
        <row r="549">
          <cell r="A549">
            <v>11</v>
          </cell>
        </row>
        <row r="550">
          <cell r="A550">
            <v>12</v>
          </cell>
        </row>
        <row r="551">
          <cell r="A551">
            <v>13</v>
          </cell>
        </row>
        <row r="552">
          <cell r="A552">
            <v>15</v>
          </cell>
        </row>
        <row r="553">
          <cell r="A553">
            <v>21</v>
          </cell>
        </row>
        <row r="554">
          <cell r="A554">
            <v>41</v>
          </cell>
        </row>
        <row r="555">
          <cell r="A555">
            <v>25</v>
          </cell>
        </row>
        <row r="556">
          <cell r="A556">
            <v>22</v>
          </cell>
        </row>
        <row r="557">
          <cell r="A557">
            <v>24</v>
          </cell>
        </row>
        <row r="559">
          <cell r="A559">
            <v>28</v>
          </cell>
        </row>
        <row r="560">
          <cell r="A560">
            <v>37</v>
          </cell>
        </row>
        <row r="561">
          <cell r="A561">
            <v>38</v>
          </cell>
        </row>
        <row r="562">
          <cell r="A562">
            <v>40</v>
          </cell>
        </row>
        <row r="563">
          <cell r="A563">
            <v>42</v>
          </cell>
        </row>
        <row r="564">
          <cell r="A564">
            <v>43</v>
          </cell>
        </row>
        <row r="565">
          <cell r="A565">
            <v>25</v>
          </cell>
        </row>
        <row r="566">
          <cell r="A566">
            <v>39</v>
          </cell>
        </row>
        <row r="567">
          <cell r="A567">
            <v>22</v>
          </cell>
        </row>
        <row r="568">
          <cell r="A568">
            <v>23</v>
          </cell>
        </row>
        <row r="572">
          <cell r="A572">
            <v>1</v>
          </cell>
        </row>
        <row r="573">
          <cell r="A573">
            <v>2</v>
          </cell>
        </row>
        <row r="574">
          <cell r="A574">
            <v>3</v>
          </cell>
        </row>
        <row r="575">
          <cell r="A575">
            <v>5</v>
          </cell>
        </row>
        <row r="576">
          <cell r="A576">
            <v>6</v>
          </cell>
        </row>
        <row r="577">
          <cell r="A577">
            <v>7</v>
          </cell>
        </row>
        <row r="578">
          <cell r="A578">
            <v>8</v>
          </cell>
        </row>
        <row r="579">
          <cell r="A579">
            <v>9</v>
          </cell>
        </row>
        <row r="580">
          <cell r="A580">
            <v>17</v>
          </cell>
        </row>
        <row r="581">
          <cell r="A581">
            <v>43</v>
          </cell>
        </row>
        <row r="582">
          <cell r="A582">
            <v>44</v>
          </cell>
        </row>
        <row r="583">
          <cell r="A583">
            <v>22</v>
          </cell>
        </row>
        <row r="584">
          <cell r="A584">
            <v>24</v>
          </cell>
        </row>
        <row r="586">
          <cell r="A586">
            <v>28</v>
          </cell>
        </row>
        <row r="587">
          <cell r="A587">
            <v>26</v>
          </cell>
        </row>
        <row r="588">
          <cell r="A588">
            <v>37</v>
          </cell>
        </row>
        <row r="589">
          <cell r="A589">
            <v>25</v>
          </cell>
        </row>
        <row r="590">
          <cell r="A590">
            <v>38</v>
          </cell>
        </row>
        <row r="591">
          <cell r="A591">
            <v>40</v>
          </cell>
        </row>
        <row r="592">
          <cell r="A592">
            <v>42</v>
          </cell>
        </row>
        <row r="593">
          <cell r="A593">
            <v>43</v>
          </cell>
        </row>
        <row r="594">
          <cell r="A594">
            <v>39</v>
          </cell>
        </row>
        <row r="595">
          <cell r="A595">
            <v>45</v>
          </cell>
        </row>
        <row r="596">
          <cell r="A596">
            <v>22</v>
          </cell>
        </row>
        <row r="597">
          <cell r="A597">
            <v>23</v>
          </cell>
        </row>
        <row r="601">
          <cell r="A601">
            <v>10</v>
          </cell>
        </row>
        <row r="602">
          <cell r="A602">
            <v>11</v>
          </cell>
        </row>
        <row r="603">
          <cell r="A603">
            <v>12</v>
          </cell>
        </row>
        <row r="604">
          <cell r="A604">
            <v>13</v>
          </cell>
        </row>
        <row r="605">
          <cell r="A605">
            <v>14</v>
          </cell>
        </row>
        <row r="606">
          <cell r="A606">
            <v>20</v>
          </cell>
        </row>
        <row r="607">
          <cell r="A607">
            <v>41</v>
          </cell>
        </row>
        <row r="608">
          <cell r="A608">
            <v>25</v>
          </cell>
        </row>
        <row r="609">
          <cell r="A609">
            <v>22</v>
          </cell>
        </row>
        <row r="610">
          <cell r="A610">
            <v>24</v>
          </cell>
        </row>
        <row r="612">
          <cell r="A612">
            <v>28</v>
          </cell>
        </row>
        <row r="613">
          <cell r="A613">
            <v>37</v>
          </cell>
        </row>
        <row r="614">
          <cell r="A614">
            <v>38</v>
          </cell>
        </row>
        <row r="615">
          <cell r="A615">
            <v>40</v>
          </cell>
        </row>
        <row r="616">
          <cell r="A616">
            <v>42</v>
          </cell>
        </row>
        <row r="617">
          <cell r="A617">
            <v>43</v>
          </cell>
        </row>
        <row r="618">
          <cell r="A618">
            <v>25</v>
          </cell>
        </row>
        <row r="619">
          <cell r="A619">
            <v>39</v>
          </cell>
        </row>
        <row r="620">
          <cell r="A620">
            <v>22</v>
          </cell>
        </row>
        <row r="621">
          <cell r="A621">
            <v>23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sheetData sheetId="25" refreshError="1"/>
      <sheetData sheetId="26"/>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sheetData sheetId="53"/>
      <sheetData sheetId="54"/>
      <sheetData sheetId="55"/>
      <sheetData sheetId="56"/>
      <sheetData sheetId="57"/>
      <sheetData sheetId="58" refreshError="1"/>
      <sheetData sheetId="59"/>
      <sheetData sheetId="60"/>
      <sheetData sheetId="61"/>
      <sheetData sheetId="62"/>
      <sheetData sheetId="63" refreshError="1"/>
      <sheetData sheetId="64" refreshError="1"/>
      <sheetData sheetId="65" refreshError="1"/>
      <sheetData sheetId="66"/>
      <sheetData sheetId="67" refreshError="1"/>
      <sheetData sheetId="68" refreshError="1"/>
      <sheetData sheetId="69"/>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refreshError="1"/>
      <sheetData sheetId="85" refreshError="1"/>
      <sheetData sheetId="86" refreshError="1"/>
      <sheetData sheetId="87" refreshError="1"/>
      <sheetData sheetId="88" refreshError="1"/>
      <sheetData sheetId="89"/>
      <sheetData sheetId="90"/>
      <sheetData sheetId="91" refreshError="1"/>
      <sheetData sheetId="92" refreshError="1"/>
      <sheetData sheetId="93" refreshError="1"/>
      <sheetData sheetId="94" refreshError="1"/>
      <sheetData sheetId="95" refreshError="1"/>
      <sheetData sheetId="96"/>
      <sheetData sheetId="97"/>
      <sheetData sheetId="98" refreshError="1"/>
      <sheetData sheetId="99"/>
      <sheetData sheetId="100" refreshError="1"/>
      <sheetData sheetId="101" refreshError="1"/>
      <sheetData sheetId="102" refreshError="1"/>
      <sheetData sheetId="103"/>
      <sheetData sheetId="104"/>
      <sheetData sheetId="105"/>
      <sheetData sheetId="106"/>
      <sheetData sheetId="107"/>
      <sheetData sheetId="108"/>
      <sheetData sheetId="109" refreshError="1"/>
      <sheetData sheetId="110" refreshError="1"/>
      <sheetData sheetId="111"/>
      <sheetData sheetId="112"/>
      <sheetData sheetId="113"/>
      <sheetData sheetId="114"/>
      <sheetData sheetId="115"/>
      <sheetData sheetId="116"/>
      <sheetData sheetId="117"/>
      <sheetData sheetId="118"/>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THH"/>
      <sheetName val="tt+hs"/>
      <sheetName val="dah"/>
      <sheetName val="Tai trong"/>
      <sheetName val="Tai trong (2)"/>
      <sheetName val="cot_chu"/>
      <sheetName val="Nut"/>
      <sheetName val="uskc+t"/>
      <sheetName val="Vong1"/>
      <sheetName val="vong2"/>
      <sheetName val="ban"/>
      <sheetName val="bao_VL"/>
      <sheetName val="ep_mat"/>
    </sheetNames>
    <sheetDataSet>
      <sheetData sheetId="0" refreshError="1">
        <row r="41">
          <cell r="F41">
            <v>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VL"/>
      <sheetName val="PTDG"/>
      <sheetName val="DTCT"/>
      <sheetName val="dg"/>
      <sheetName val="TH"/>
      <sheetName val="THTB"/>
      <sheetName val="KSTK"/>
      <sheetName val="KS-Nthu"/>
      <sheetName val="CPVC"/>
      <sheetName val="GPMB"/>
      <sheetName val="DBGT"/>
      <sheetName val="TH2"/>
      <sheetName val="HM2"/>
      <sheetName val="DTCT2"/>
      <sheetName val="KSTK2"/>
      <sheetName val="VCTB"/>
      <sheetName val="Tbang1"/>
      <sheetName val="trabang2"/>
      <sheetName val="tong hop"/>
      <sheetName val="km108"/>
      <sheetName val="km109"/>
      <sheetName val="km115"/>
      <sheetName val="km110"/>
      <sheetName val="km116"/>
      <sheetName val="km117"/>
      <sheetName val="km118"/>
      <sheetName val="Sheet3"/>
      <sheetName val="00000000"/>
      <sheetName val="XL4Test5"/>
      <sheetName val="T1"/>
      <sheetName val="T2"/>
      <sheetName val="T3"/>
      <sheetName val="T4"/>
      <sheetName val="T5"/>
      <sheetName val="T6"/>
      <sheetName val="T7"/>
      <sheetName val="T8"/>
      <sheetName val="T9"/>
      <sheetName val="T10"/>
      <sheetName val="T11"/>
      <sheetName val="T12"/>
      <sheetName val="111"/>
      <sheetName val="112"/>
      <sheetName val="NK"/>
      <sheetName val="XK"/>
      <sheetName val="144"/>
      <sheetName val="CTG.SO"/>
      <sheetName val="331"/>
      <sheetName val="KHTSCD"/>
      <sheetName val="SP.Sinh"/>
      <sheetName val="VH C.Viet"/>
      <sheetName val="Xa thanh"/>
      <sheetName val="Sheet4"/>
      <sheetName val="Sheet1"/>
      <sheetName val="chiettinh"/>
      <sheetName val="Tra_bang"/>
      <sheetName val="_x0000_"/>
      <sheetName val="So"/>
      <sheetName val="MTL$-INTER"/>
      <sheetName val="Tai khoan"/>
      <sheetName val="Thuc thanh"/>
      <sheetName val="Section"/>
      <sheetName val="DBET"/>
      <sheetName val="BC"/>
      <sheetName val="THX7"/>
      <sheetName val="T33"/>
      <sheetName val="BC thi dua 2"/>
      <sheetName val="HOC BONG 2"/>
      <sheetName val="HOC BONG"/>
      <sheetName val="BC thi dua"/>
      <sheetName val="DDCT2"/>
      <sheetName val="KcTK2"/>
      <sheetName val="km1 9"/>
      <sheetName val="km1!5"/>
      <sheetName val="XL4Test%"/>
      <sheetName val="?"/>
      <sheetName val="Chi tiet"/>
      <sheetName val="Tongke"/>
      <sheetName val="GVL-NC-M"/>
      <sheetName val="KP-XL"/>
      <sheetName val="Dung"/>
      <sheetName val="gvl"/>
      <sheetName val="BANGTRA"/>
      <sheetName val="DGduong"/>
      <sheetName val="_"/>
      <sheetName val="WTB02"/>
      <sheetName val="WTB"/>
      <sheetName val="TB 2001"/>
      <sheetName val="Gia vat tu"/>
      <sheetName val="NC"/>
      <sheetName val="TT04"/>
      <sheetName val="May"/>
      <sheetName val="3.1.1"/>
      <sheetName val="3.1.4"/>
      <sheetName val="2.5.1"/>
      <sheetName val="4.1.1"/>
      <sheetName val="4.3.2"/>
      <sheetName val="2.3.3"/>
      <sheetName val="5.3.1"/>
      <sheetName val="2.4.3"/>
      <sheetName val="tong_hop"/>
      <sheetName val="TB_2001"/>
      <sheetName val="XL4Poppy"/>
      <sheetName val="dtct cong"/>
      <sheetName val="BUGIA_VT"/>
      <sheetName val="dongia"/>
      <sheetName val="TH-XL"/>
      <sheetName val="DG1"/>
      <sheetName val="chhettinh"/>
      <sheetName val="_x0014_huc thanh"/>
      <sheetName val="HS"/>
      <sheetName val="Vua"/>
      <sheetName val="SUMMARY"/>
      <sheetName val="LEGEND"/>
      <sheetName val="GiaVL"/>
      <sheetName val="_x005f_x0000_"/>
      <sheetName val="_x005f_x005f_x005f_x0000_"/>
      <sheetName val="_x005f_x005f_x005f_x005f_x005f_x005f_x005f_x0000_"/>
      <sheetName val="Vat lieu"/>
      <sheetName val="dongiachitiet"/>
    </sheetNames>
    <sheetDataSet>
      <sheetData sheetId="0" refreshError="1"/>
      <sheetData sheetId="1" refreshError="1"/>
      <sheetData sheetId="2" refreshError="1"/>
      <sheetData sheetId="3" refreshError="1">
        <row r="10">
          <cell r="D10" t="str">
            <v>S¶n xuÊt  BTN</v>
          </cell>
        </row>
        <row r="11">
          <cell r="D11" t="str">
            <v>VC BTN tõ TT Km7(Qlé9) ®Õn Ctr×nh L=38km</v>
          </cell>
        </row>
        <row r="12">
          <cell r="D12" t="str">
            <v>BTN trung dµy 7cm</v>
          </cell>
        </row>
        <row r="13">
          <cell r="D13" t="str">
            <v>T­ãi nhùa dÝnh b¸m TC 1,5kg/m2</v>
          </cell>
        </row>
        <row r="14">
          <cell r="D14" t="str">
            <v xml:space="preserve">BT mÆt cÇu M300 ®¸ 1x2 </v>
          </cell>
        </row>
        <row r="15">
          <cell r="D15" t="str">
            <v xml:space="preserve">BT gê lan can M250 </v>
          </cell>
        </row>
        <row r="16">
          <cell r="D16" t="str">
            <v>G/c«ng CT mÆt cÇu F=8mm</v>
          </cell>
        </row>
        <row r="17">
          <cell r="D17" t="str">
            <v>G/c«ng CT gê F=14mm</v>
          </cell>
        </row>
        <row r="18">
          <cell r="D18" t="str">
            <v>G/c«ng CT mÆt cÇu + gê F=10mm</v>
          </cell>
        </row>
        <row r="19">
          <cell r="D19" t="str">
            <v>S¬n ph©n tuyÕn</v>
          </cell>
        </row>
        <row r="20">
          <cell r="D20" t="str">
            <v>QuÐt v«i gê ch¾n</v>
          </cell>
        </row>
        <row r="21">
          <cell r="D21" t="str">
            <v>QuÐt nhùa bitum vµ d¸n bao t¶i</v>
          </cell>
        </row>
        <row r="22">
          <cell r="D22" t="str">
            <v>V¸n khu«n gê lan can</v>
          </cell>
        </row>
        <row r="24">
          <cell r="D24" t="str">
            <v>2.DÇm DUL</v>
          </cell>
        </row>
        <row r="25">
          <cell r="D25" t="str">
            <v xml:space="preserve">DÇm DUL M400 </v>
          </cell>
        </row>
        <row r="26">
          <cell r="D26" t="str">
            <v>V¸n khu«n thÐp ®óc dÇm DUL</v>
          </cell>
        </row>
        <row r="27">
          <cell r="D27" t="str">
            <v xml:space="preserve">BT mèi nèi  M400 </v>
          </cell>
        </row>
        <row r="28">
          <cell r="D28" t="str">
            <v>G/c«ng CT dÇm F=6mm</v>
          </cell>
        </row>
        <row r="29">
          <cell r="D29" t="str">
            <v>G/c«ng CT dÇm F=8mm</v>
          </cell>
        </row>
        <row r="30">
          <cell r="D30" t="str">
            <v>G/c«ng CT dÇm F=10mm</v>
          </cell>
        </row>
        <row r="31">
          <cell r="D31" t="str">
            <v>G/c«ng CT dÇm F=12mm</v>
          </cell>
        </row>
        <row r="32">
          <cell r="D32" t="str">
            <v>G/c«ng CT dÇm F=14mm</v>
          </cell>
        </row>
        <row r="33">
          <cell r="D33" t="str">
            <v>G/c«ng CT dÇm F=16mm</v>
          </cell>
        </row>
        <row r="34">
          <cell r="D34" t="str">
            <v>G/c«ng CT dÇm F=18mm</v>
          </cell>
        </row>
        <row r="35">
          <cell r="D35" t="str">
            <v>G/c«ng CT dÇm F=20mm</v>
          </cell>
        </row>
        <row r="36">
          <cell r="D36" t="str">
            <v>G/c«ng CT dÇm F=25mm</v>
          </cell>
        </row>
        <row r="37">
          <cell r="D37" t="str">
            <v>L¾p ®Æt èng thÐp luån c¸p DUL</v>
          </cell>
        </row>
        <row r="38">
          <cell r="D38" t="str">
            <v>B¬m v÷a XM trong èng luån c¸p</v>
          </cell>
        </row>
        <row r="39">
          <cell r="D39" t="str">
            <v xml:space="preserve">L¾p ®Æt neo OVM </v>
          </cell>
        </row>
        <row r="40">
          <cell r="D40" t="str">
            <v>C¸p thÐp dÇm DUL kÐo sau 7tao F12,7</v>
          </cell>
        </row>
        <row r="41">
          <cell r="D41" t="str">
            <v>Gèi cao su</v>
          </cell>
        </row>
        <row r="42">
          <cell r="D42" t="str">
            <v>L¾p ®Æt thÐp b¶n</v>
          </cell>
        </row>
        <row r="44">
          <cell r="D44" t="str">
            <v xml:space="preserve">3.Lan can tay vÞn </v>
          </cell>
        </row>
        <row r="45">
          <cell r="D45" t="str">
            <v>SX lan can tay vÞn</v>
          </cell>
        </row>
        <row r="46">
          <cell r="D46" t="str">
            <v>ThÐp èng F=90mm dµy 4mm</v>
          </cell>
        </row>
        <row r="47">
          <cell r="D47" t="str">
            <v>L¾p dùng lan can tay vÞn</v>
          </cell>
        </row>
        <row r="48">
          <cell r="D48" t="str">
            <v>Ch¶i rØ</v>
          </cell>
        </row>
        <row r="49">
          <cell r="D49" t="str">
            <v>S¬n phñ.</v>
          </cell>
        </row>
        <row r="50">
          <cell r="D50" t="str">
            <v>S¬n chèng rØ</v>
          </cell>
        </row>
        <row r="52">
          <cell r="D52" t="str">
            <v>4.Khe co d·n, èng tho¸t n­íc</v>
          </cell>
        </row>
        <row r="53">
          <cell r="D53" t="str">
            <v>Gia c«ng vµ L§ thÐp d=12mm</v>
          </cell>
        </row>
        <row r="54">
          <cell r="D54" t="str">
            <v>Khe co d·n cao su</v>
          </cell>
        </row>
        <row r="55">
          <cell r="D55" t="str">
            <v>BT M400 gê khe co d·n</v>
          </cell>
        </row>
        <row r="56">
          <cell r="D56" t="str">
            <v>èng tho¸t n­íc F=150 , L=1m</v>
          </cell>
        </row>
        <row r="57">
          <cell r="D57" t="str">
            <v>Bul«ng M20.</v>
          </cell>
        </row>
        <row r="58">
          <cell r="D58" t="str">
            <v>QuÐt Sikadur 732 (TC 0.5l/m2 x 47.5m2)</v>
          </cell>
        </row>
        <row r="59">
          <cell r="D59" t="str">
            <v>L¾p ®Æt thÐp b¶n</v>
          </cell>
        </row>
        <row r="60">
          <cell r="D60" t="str">
            <v>L§ thÐp h×nh</v>
          </cell>
        </row>
        <row r="62">
          <cell r="D62" t="str">
            <v>5.B¶n dÉn ®Çu cÇu vµ dÇm ®ì b¶n</v>
          </cell>
        </row>
        <row r="63">
          <cell r="D63" t="str">
            <v>BT b¶n dÉn vµ dÇm ®ì b¶n M250</v>
          </cell>
        </row>
        <row r="64">
          <cell r="D64" t="str">
            <v>V¸n khu«n b¶n dÉn vµ dÇm ®ì b¶n</v>
          </cell>
        </row>
        <row r="65">
          <cell r="D65" t="str">
            <v>Cèt thÐp b¶n dÉn vµ dÇm ®ì b¶n d=8mm</v>
          </cell>
        </row>
        <row r="66">
          <cell r="D66" t="str">
            <v>Cèt thÐp b¶n dÉn vµ dÇm ®ì b¶n d=10mm</v>
          </cell>
        </row>
        <row r="67">
          <cell r="D67" t="str">
            <v>Cèt thÐp b¶n dÉn vµ dÇm ®ì b¶n d=12mm</v>
          </cell>
        </row>
        <row r="68">
          <cell r="D68" t="str">
            <v>Cèt thÐp b¶n dÉn vµ dÇm ®ì b¶n d=14mm</v>
          </cell>
        </row>
        <row r="69">
          <cell r="D69" t="str">
            <v>Cèt thÐp b¶n dÉn vµ dÇm ®ì b¶n d=16mm</v>
          </cell>
        </row>
        <row r="70">
          <cell r="D70" t="str">
            <v xml:space="preserve">D¨m s¹n ®Öm </v>
          </cell>
        </row>
        <row r="71">
          <cell r="D71" t="str">
            <v>BT lãt mãng M100</v>
          </cell>
        </row>
        <row r="72">
          <cell r="D72" t="str">
            <v>L¾p ®Æt b¶n dÉn</v>
          </cell>
        </row>
        <row r="74">
          <cell r="D74" t="str">
            <v>6.T­êng hé lan mÒm (2x143)m</v>
          </cell>
        </row>
        <row r="75">
          <cell r="D75" t="str">
            <v>T­êng hé lan mÒm</v>
          </cell>
        </row>
        <row r="76">
          <cell r="D76" t="str">
            <v xml:space="preserve">TÊm sãng gi÷a L=4,14m s¬n ph¶n quang </v>
          </cell>
        </row>
        <row r="77">
          <cell r="D77" t="str">
            <v>TÊm sãng ®Çu L=0,7m s¬n ph¶n quang</v>
          </cell>
        </row>
        <row r="78">
          <cell r="D78" t="str">
            <v>Cét thÐp</v>
          </cell>
        </row>
        <row r="79">
          <cell r="D79" t="str">
            <v>Hép ®Öm</v>
          </cell>
        </row>
        <row r="80">
          <cell r="D80" t="str">
            <v>M¾t ph¶n quang</v>
          </cell>
        </row>
        <row r="81">
          <cell r="D81" t="str">
            <v>Bul«ng F=20</v>
          </cell>
        </row>
        <row r="82">
          <cell r="D82" t="str">
            <v>Bul«ng F=16</v>
          </cell>
        </row>
        <row r="83">
          <cell r="D83" t="str">
            <v xml:space="preserve">D¨m s¹n ®Öm </v>
          </cell>
        </row>
        <row r="84">
          <cell r="D84" t="str">
            <v>BT mãng M150 ®¸ 4x6</v>
          </cell>
        </row>
        <row r="85">
          <cell r="D85" t="str">
            <v>V¸n khu«n mãng</v>
          </cell>
        </row>
        <row r="86">
          <cell r="D86" t="str">
            <v>§µo ®Êt mãng hé lan</v>
          </cell>
        </row>
        <row r="87">
          <cell r="D87" t="str">
            <v>§¾p ®Êt mãng ®Êt cÊp 3</v>
          </cell>
        </row>
        <row r="88">
          <cell r="D88" t="str">
            <v>Ch«n cét hé lan</v>
          </cell>
        </row>
        <row r="89">
          <cell r="D89" t="str">
            <v>L¾p dùng t­êng hé lan ( thanh gi÷a )</v>
          </cell>
        </row>
        <row r="90">
          <cell r="D90" t="str">
            <v>Bèc hµng lªn xuèng + vc tõ §N ®Õn CT L=219Km</v>
          </cell>
        </row>
        <row r="92">
          <cell r="D92" t="str">
            <v>7.§­êng hai ®Çu cÇu (tÝnh cho 20m)</v>
          </cell>
        </row>
        <row r="93">
          <cell r="D93" t="str">
            <v>§µo ®Êt ®Ó ®¾p + vËn chuyÓn L=3.5Km</v>
          </cell>
        </row>
        <row r="94">
          <cell r="D94" t="str">
            <v>§¾p nÒn ®­êng K95 ®Êt cÊp 3</v>
          </cell>
        </row>
        <row r="95">
          <cell r="D95" t="str">
            <v>§¾p nÒn ®­êng K98 ®Êt cÊp 3</v>
          </cell>
        </row>
        <row r="96">
          <cell r="D96" t="str">
            <v>§µo nÒn ®­êng ®Êt cÊp 3 (M95%, NC5%)</v>
          </cell>
        </row>
        <row r="97">
          <cell r="D97" t="str">
            <v xml:space="preserve">CÊp phèi ®¸ d¨m </v>
          </cell>
        </row>
        <row r="98">
          <cell r="D98" t="str">
            <v>T­ãi nhùa dÝnh b¸m TC 1,5kg/m2</v>
          </cell>
        </row>
        <row r="99">
          <cell r="D99" t="str">
            <v>BTN trung dµy 7cm</v>
          </cell>
        </row>
        <row r="100">
          <cell r="D100" t="str">
            <v>S¶n xuÊt  BTN</v>
          </cell>
        </row>
        <row r="101">
          <cell r="D101" t="str">
            <v>VC BTN tõ TT Km7(Qlé9) ®Õn Ctr×nh L=38km</v>
          </cell>
        </row>
        <row r="103">
          <cell r="D103" t="str">
            <v>8.Cèng hép</v>
          </cell>
        </row>
        <row r="104">
          <cell r="D104" t="str">
            <v>BT t­êng c¸nh + t­êng ®Çu M200</v>
          </cell>
        </row>
        <row r="105">
          <cell r="D105" t="str">
            <v>BT cèng hép M300 ®¸ 1x2</v>
          </cell>
        </row>
        <row r="106">
          <cell r="D106" t="str">
            <v>QuÐt nhùa bitum vµ d¸n bao t¶i</v>
          </cell>
        </row>
        <row r="107">
          <cell r="D107" t="str">
            <v>QuÐt nhùa bitum ngoµi th©n cèng</v>
          </cell>
        </row>
        <row r="108">
          <cell r="D108" t="str">
            <v>V÷a XM M100 mèi nèi b¶n dÉn</v>
          </cell>
        </row>
        <row r="109">
          <cell r="D109" t="str">
            <v xml:space="preserve">D¨m s¹n ®Öm </v>
          </cell>
        </row>
        <row r="110">
          <cell r="D110" t="str">
            <v>V¸n khu«n ®æ BT cèng t¹i chç</v>
          </cell>
        </row>
        <row r="111">
          <cell r="D111" t="str">
            <v>Cèt thÐp cèng h×nh hép d=14mm</v>
          </cell>
        </row>
        <row r="112">
          <cell r="D112" t="str">
            <v>Cèt thÐp cèng h×nh hép d=16mm</v>
          </cell>
        </row>
        <row r="113">
          <cell r="D113" t="str">
            <v>Cèt thÐp cèng h×nh hép d=20mm</v>
          </cell>
        </row>
        <row r="114">
          <cell r="D114" t="str">
            <v>§¾p cÊp phèi sái s¹n gia cè mÆt ®­êng</v>
          </cell>
        </row>
        <row r="115">
          <cell r="D115" t="str">
            <v>Gia c«ng, l¾p r¾p gç thi c«ng cèng hép</v>
          </cell>
        </row>
        <row r="116">
          <cell r="D116" t="str">
            <v>LD vµ th¸o dì hÖ khung dµn gi¸o</v>
          </cell>
        </row>
        <row r="117">
          <cell r="D117" t="str">
            <v>§µo ®Êt cÊp 3</v>
          </cell>
        </row>
        <row r="118">
          <cell r="D118" t="str">
            <v>§¾p ®Êt cÊp 3</v>
          </cell>
        </row>
        <row r="120">
          <cell r="D120" t="str">
            <v>9.BÖ ®óc dÇm + BÖ chøa + B·i ®óc dÇm</v>
          </cell>
        </row>
        <row r="121">
          <cell r="D121" t="str">
            <v>Bªt«ng bÖ ®óc M250</v>
          </cell>
        </row>
        <row r="122">
          <cell r="D122" t="str">
            <v>Bªt«ng bÖ ®óc M200</v>
          </cell>
        </row>
        <row r="123">
          <cell r="D123" t="str">
            <v>V¸n khu«n ®æ BT bÖ ®óc dÇm</v>
          </cell>
        </row>
        <row r="124">
          <cell r="D124" t="str">
            <v>G/c«ng CT bÖ ®óc + bÖ chøa F=10mm</v>
          </cell>
        </row>
        <row r="125">
          <cell r="D125" t="str">
            <v>G/c«ng CT bÖ ®óc F=8mm</v>
          </cell>
        </row>
        <row r="126">
          <cell r="D126" t="str">
            <v>§µo ®Êt cÊp 3</v>
          </cell>
        </row>
        <row r="127">
          <cell r="D127" t="str">
            <v>L¸ng v÷a xim¨ng d=5cm M75</v>
          </cell>
        </row>
        <row r="128">
          <cell r="D128" t="str">
            <v>CÈu dÇm vµo vÞ trÝ lao</v>
          </cell>
        </row>
        <row r="129">
          <cell r="D129" t="str">
            <v>LËp ®­êng tr­ît ®Ó di chuyÓn dÇm</v>
          </cell>
        </row>
        <row r="130">
          <cell r="D130" t="str">
            <v>D/C dÇm cÇu tõ bÖ ®óc ®Õn bÖ chøa</v>
          </cell>
        </row>
        <row r="131">
          <cell r="D131" t="str">
            <v>CÈu dÇm tõ ®­êng tr­ît xuèng s¾p xÕp lªn bÖ chøa</v>
          </cell>
        </row>
        <row r="132">
          <cell r="D132" t="str">
            <v>N©ng h¹ dÇm cÇu L=33m</v>
          </cell>
        </row>
        <row r="133">
          <cell r="D133" t="str">
            <v>Th¸o dì ®­êng tr­ît  (tÝnh 80%c«ng l¾p)</v>
          </cell>
        </row>
        <row r="134">
          <cell r="D134" t="str">
            <v>Bul«ng M20.</v>
          </cell>
        </row>
        <row r="135">
          <cell r="D135" t="str">
            <v>§¸ héc xÕp chèng lón</v>
          </cell>
        </row>
        <row r="136">
          <cell r="D136" t="str">
            <v>ThÐp b¶n</v>
          </cell>
        </row>
        <row r="137">
          <cell r="D137" t="str">
            <v>Khèi kª thÐp</v>
          </cell>
        </row>
        <row r="138">
          <cell r="D138" t="str">
            <v>R¶i tµ vÑt gç</v>
          </cell>
        </row>
        <row r="139">
          <cell r="D139" t="str">
            <v>èng nhùa d=60</v>
          </cell>
        </row>
        <row r="140">
          <cell r="D140" t="str">
            <v xml:space="preserve">D¨m s¹n ®Öm </v>
          </cell>
        </row>
        <row r="141">
          <cell r="D141" t="str">
            <v>§¾p ®Êt cÊp 3</v>
          </cell>
        </row>
        <row r="142">
          <cell r="D142" t="str">
            <v>San ®Çm mÆt b»ng</v>
          </cell>
        </row>
        <row r="144">
          <cell r="D144" t="str">
            <v>10.Thi c«ng lao kÐo dÇm DUL</v>
          </cell>
        </row>
        <row r="145">
          <cell r="D145" t="str">
            <v>CÈu dÇm ra khái bÖ chøa</v>
          </cell>
        </row>
        <row r="146">
          <cell r="D146" t="str">
            <v>LËp ®­êng tr­ît ®Ó di chuyÓn dÇm</v>
          </cell>
        </row>
        <row r="147">
          <cell r="D147" t="str">
            <v>Tõ bÖ chøa ®Õn ch©n cÇu</v>
          </cell>
        </row>
        <row r="148">
          <cell r="D148" t="str">
            <v>D/ch dÇm cÇu L=33m vµo vÞ trÝ</v>
          </cell>
        </row>
        <row r="149">
          <cell r="D149" t="str">
            <v>(L=300m, §Þnh møc chØ di chuyÓn trong vßng 30m)</v>
          </cell>
        </row>
        <row r="150">
          <cell r="D150" t="str">
            <v>CÈu dÇm vµo vÞ trÝ lao</v>
          </cell>
        </row>
        <row r="151">
          <cell r="D151" t="str">
            <v>N©ng h¹ dÇm cÇu</v>
          </cell>
        </row>
        <row r="152">
          <cell r="D152" t="str">
            <v>Lao kÐo dÇm BT DUL L=33m</v>
          </cell>
        </row>
        <row r="153">
          <cell r="D153" t="str">
            <v>KÝch h¹ dÇm xuèng gèi</v>
          </cell>
        </row>
        <row r="154">
          <cell r="D154" t="str">
            <v>ChuyÓn xe lao sang nhÞp</v>
          </cell>
        </row>
        <row r="155">
          <cell r="D155" t="str">
            <v>Th¸o l¾p tæ hîp  lao dÇm</v>
          </cell>
        </row>
        <row r="156">
          <cell r="D156" t="str">
            <v>(150T x 30%)</v>
          </cell>
        </row>
        <row r="157">
          <cell r="D157" t="str">
            <v>Th¸o dì ®­êng tr­ît  (tÝnh 80%c«ng l¾p)</v>
          </cell>
        </row>
        <row r="158">
          <cell r="D158" t="str">
            <v>(KÓ c¶ ®­êng di chuyÓn dÇm trªn cÇu)</v>
          </cell>
        </row>
        <row r="159">
          <cell r="D159" t="str">
            <v xml:space="preserve">D¨m s¹n ®Öm </v>
          </cell>
        </row>
        <row r="161">
          <cell r="D161" t="str">
            <v>B.KÕt cÊu phÇn h¹ bé</v>
          </cell>
        </row>
        <row r="162">
          <cell r="D162" t="str">
            <v>1.Trô cÇu</v>
          </cell>
        </row>
        <row r="163">
          <cell r="D163" t="str">
            <v>BT xµ mò+®¸ kª gèi trô M300</v>
          </cell>
        </row>
        <row r="164">
          <cell r="D164" t="str">
            <v>BT th©n, bÖ trô M250 trªn c¹n ®¸ 2x4</v>
          </cell>
        </row>
        <row r="165">
          <cell r="D165" t="str">
            <v>Cèt thÐp trô F=10mm</v>
          </cell>
        </row>
        <row r="166">
          <cell r="D166" t="str">
            <v>Cèt thÐp trô F=16mm</v>
          </cell>
        </row>
        <row r="167">
          <cell r="D167" t="str">
            <v>Cèt thÐp trô F=20mm</v>
          </cell>
        </row>
        <row r="168">
          <cell r="D168" t="str">
            <v>Cèt thÐp trô F=22mm</v>
          </cell>
        </row>
        <row r="169">
          <cell r="D169" t="str">
            <v>Cèt thÐp trô F=30mm</v>
          </cell>
        </row>
        <row r="170">
          <cell r="D170" t="str">
            <v>V÷a XM t¹o dèc M75</v>
          </cell>
        </row>
        <row r="171">
          <cell r="D171" t="str">
            <v>VËn chuyÓn ®¸ ®æ ®i L=1Km</v>
          </cell>
        </row>
        <row r="172">
          <cell r="D172" t="str">
            <v>Xóc ®¸ ®æ ®i</v>
          </cell>
        </row>
        <row r="173">
          <cell r="D173" t="str">
            <v>§µo ph¸ ®¸ b»ng næ m×n (20%)</v>
          </cell>
        </row>
        <row r="174">
          <cell r="D174" t="str">
            <v>§µo ph¸ ®¸ b»ng thñ c«ng (80%)</v>
          </cell>
        </row>
        <row r="175">
          <cell r="D175" t="str">
            <v>§µo mãng (80%M¸y, 20% thñ c«ng)</v>
          </cell>
        </row>
        <row r="176">
          <cell r="D176" t="str">
            <v>§µo ®Êt ®Ó ®¾p + vËn chuyÓn L=3.5Km</v>
          </cell>
        </row>
        <row r="177">
          <cell r="D177" t="str">
            <v>§¾p ®Êt (80%M, 20%NC)</v>
          </cell>
        </row>
        <row r="178">
          <cell r="D178" t="str">
            <v>ThÐp tÊm (20x300x400)mm</v>
          </cell>
        </row>
        <row r="179">
          <cell r="D179" t="str">
            <v>V¸n khu«n thÐp thi c«ng mè + trô cÇu</v>
          </cell>
        </row>
        <row r="181">
          <cell r="D181" t="str">
            <v>2.Mè cÇu</v>
          </cell>
        </row>
        <row r="182">
          <cell r="D182" t="str">
            <v>BT ®¸ kª gèi mè M300</v>
          </cell>
        </row>
        <row r="183">
          <cell r="D183" t="str">
            <v>BT th©n + bÖ mè M250 ®¸ 2x4</v>
          </cell>
        </row>
        <row r="184">
          <cell r="D184" t="str">
            <v>BT t­êng ngùc + t­êng c¸nh M250</v>
          </cell>
        </row>
        <row r="185">
          <cell r="D185" t="str">
            <v>BT lãt mãng M100</v>
          </cell>
        </row>
        <row r="186">
          <cell r="D186" t="str">
            <v>V¸n khu«n thÐp mè+t­êng</v>
          </cell>
        </row>
        <row r="187">
          <cell r="D187" t="str">
            <v>Cèt thÐp mè F=8mm trªn c¹n</v>
          </cell>
        </row>
        <row r="188">
          <cell r="D188" t="str">
            <v>Cèt thÐp mè F=10mm trªn c¹n</v>
          </cell>
        </row>
        <row r="189">
          <cell r="D189" t="str">
            <v>Cèt thÐp mè F=12mm trªn c¹n</v>
          </cell>
        </row>
        <row r="190">
          <cell r="D190" t="str">
            <v>Cèt thÐp mè F=14mm trªn c¹n</v>
          </cell>
        </row>
        <row r="191">
          <cell r="D191" t="str">
            <v>Cèt thÐp mè F=16mm trªn c¹n</v>
          </cell>
        </row>
        <row r="192">
          <cell r="D192" t="str">
            <v>Cèt thÐp mè F&gt;18mm trªn c¹n</v>
          </cell>
        </row>
        <row r="193">
          <cell r="D193" t="str">
            <v>ThÐp tÊm</v>
          </cell>
        </row>
        <row r="194">
          <cell r="D194" t="str">
            <v>V÷a XM t¹o dèc M75</v>
          </cell>
        </row>
        <row r="195">
          <cell r="D195" t="str">
            <v>§¸ héc x©y m¸i taluy v÷a M100</v>
          </cell>
        </row>
        <row r="196">
          <cell r="D196" t="str">
            <v>§¸ héc x©y ch©n khay v÷a M100</v>
          </cell>
        </row>
        <row r="197">
          <cell r="D197" t="str">
            <v>§¸ héc x©y tø nãn v÷a M100</v>
          </cell>
        </row>
        <row r="198">
          <cell r="D198" t="str">
            <v xml:space="preserve">D¨m s¹n ®Öm </v>
          </cell>
        </row>
        <row r="199">
          <cell r="D199" t="str">
            <v>Xóc ®¸ ®æ ®i</v>
          </cell>
        </row>
        <row r="200">
          <cell r="D200" t="str">
            <v>VËn chuyÓn ®¸ ®æ ®i L=1Km</v>
          </cell>
        </row>
        <row r="201">
          <cell r="D201" t="str">
            <v>§µo ph¸ ®¸ b»ng næ m×n (20%)</v>
          </cell>
        </row>
        <row r="202">
          <cell r="D202" t="str">
            <v>§µo ph¸ ®¸ b»ng thñ c«ng (80%)</v>
          </cell>
        </row>
        <row r="203">
          <cell r="D203" t="str">
            <v>§µo mãng (80%M¸y, 20% thñ c«ng)</v>
          </cell>
        </row>
        <row r="204">
          <cell r="D204" t="str">
            <v>§µo ®Êt ®Ó ®¾p + vËn chuyÓn L=3.5Km</v>
          </cell>
        </row>
        <row r="205">
          <cell r="D205" t="str">
            <v>§¾p ®Êt (80%M, 20%NC)</v>
          </cell>
        </row>
        <row r="206">
          <cell r="D206" t="str">
            <v>San ®Çm mÆt b»ng</v>
          </cell>
        </row>
        <row r="208">
          <cell r="D208" t="str">
            <v>3.Khèi l­îng thi c«ng</v>
          </cell>
        </row>
        <row r="209">
          <cell r="D209" t="str">
            <v>a. Thi c«ng trô: 4 trô (LC 4 lÇn)</v>
          </cell>
        </row>
        <row r="210">
          <cell r="D210" t="str">
            <v>Khung bailey</v>
          </cell>
        </row>
        <row r="211">
          <cell r="D211" t="str">
            <v>(52.836tÊn*4lÇn/100=2.113tÊn)</v>
          </cell>
        </row>
        <row r="212">
          <cell r="D212" t="str">
            <v>L¾p dùng vµ th¸o dì khung bailey</v>
          </cell>
        </row>
        <row r="213">
          <cell r="D213" t="str">
            <v>LD cho 4 trô 52.836T x 2 = 105.67T</v>
          </cell>
        </row>
        <row r="214">
          <cell r="D214" t="str">
            <v>SX hÖ khung giµn gi¸o thi c«ng trô</v>
          </cell>
        </row>
        <row r="215">
          <cell r="D215" t="str">
            <v>LD vµ th¸o dì hÖ khung dµn gi¸o</v>
          </cell>
        </row>
        <row r="216">
          <cell r="D216" t="str">
            <v>(Khèi l­îng vËt liÖu tÝnh cho 4 trô)</v>
          </cell>
        </row>
        <row r="217">
          <cell r="D217" t="str">
            <v>(Gåm nh÷ng thanh chèng vµ gi»ng L75x75x8)</v>
          </cell>
        </row>
        <row r="218">
          <cell r="D218" t="str">
            <v>(Lu©n chuyÓn 4 lÇn : 28.64 x 4 lÇn =113.366T)</v>
          </cell>
        </row>
        <row r="219">
          <cell r="D219" t="str">
            <v>LD ray P43 ch«n th¼ng vµo trô lµm sµn</v>
          </cell>
        </row>
        <row r="220">
          <cell r="D220" t="str">
            <v xml:space="preserve">Lµm vµ th¶ rä ®¸ </v>
          </cell>
        </row>
        <row r="221">
          <cell r="D221" t="str">
            <v>Gia c«ng, l¾p r¾p gç thi c«ng trô (LC4lÇn)</v>
          </cell>
        </row>
        <row r="222">
          <cell r="D222" t="str">
            <v>V¸n sµn thi c«ng dµy 5cm</v>
          </cell>
        </row>
        <row r="223">
          <cell r="D223" t="str">
            <v>(102.4m3*2lÇn/8=25.6m3)</v>
          </cell>
        </row>
        <row r="224">
          <cell r="D224" t="str">
            <v>R¶i th¸o v¸n sµn</v>
          </cell>
        </row>
        <row r="225">
          <cell r="D225" t="str">
            <v>§Êt sÐt luyÖn dÎo</v>
          </cell>
        </row>
        <row r="226">
          <cell r="D226" t="str">
            <v>Bao t¶i ®Êt chèng xãi</v>
          </cell>
        </row>
        <row r="227">
          <cell r="D227" t="str">
            <v>§¾p ®Êt ®­êng thi c«ng</v>
          </cell>
        </row>
        <row r="228">
          <cell r="D228" t="str">
            <v>Xóc ®¸ ®æ ®i</v>
          </cell>
        </row>
        <row r="229">
          <cell r="D229" t="str">
            <v>VËn chuyÓn ®¸ ®æ ®i L=1Km</v>
          </cell>
        </row>
        <row r="230">
          <cell r="D230" t="str">
            <v>§µo ®¸ r·nh + hè tô</v>
          </cell>
        </row>
        <row r="231">
          <cell r="D231" t="str">
            <v>§µo ®Êt ®Ó ®¾p + vËn chuyÓn L=3.5Km</v>
          </cell>
        </row>
        <row r="232">
          <cell r="D232" t="str">
            <v>M¸y b¬m n­íc 75cv.</v>
          </cell>
        </row>
        <row r="233">
          <cell r="D233" t="str">
            <v>§¾p ®Êt khung v©y</v>
          </cell>
        </row>
        <row r="234">
          <cell r="D234" t="str">
            <v>Ph¸ dì khung v©y (70% nh©n c«ng, m¸y ®¾p)</v>
          </cell>
        </row>
        <row r="235">
          <cell r="D235" t="str">
            <v>VËn chuyÓn ®Êt ®æ ®i L=1Km</v>
          </cell>
        </row>
        <row r="236">
          <cell r="D236" t="str">
            <v>(Thanh th¶i lßng s«ng)</v>
          </cell>
        </row>
        <row r="238">
          <cell r="D238" t="str">
            <v>b.Thi c«ng mè (LC 2lÇn)</v>
          </cell>
        </row>
        <row r="239">
          <cell r="D239" t="str">
            <v>Khung bailey</v>
          </cell>
        </row>
        <row r="240">
          <cell r="D240" t="str">
            <v>(78,74tÊn*2lÇn/100=1.575tÊn)</v>
          </cell>
        </row>
        <row r="241">
          <cell r="D241" t="str">
            <v>L¾p dùng vµ th¸o dì khung bailey</v>
          </cell>
        </row>
        <row r="242">
          <cell r="D242" t="str">
            <v>SX hÖ khung giµn gi¸o thi c«ng mè</v>
          </cell>
        </row>
        <row r="243">
          <cell r="D243" t="str">
            <v>LD vµ th¸o dì hÖ khung dµn gi¸o</v>
          </cell>
        </row>
        <row r="244">
          <cell r="D244" t="str">
            <v>(Khèi l­îng vËt liÖu tÝnh cho 2 mè)</v>
          </cell>
        </row>
        <row r="245">
          <cell r="D245" t="str">
            <v>(Gåm nh÷ng thanh chèng vµ gi»ng L75x75x8)</v>
          </cell>
        </row>
        <row r="246">
          <cell r="D246" t="str">
            <v>(L¾p dùng 2 lÇn : 5.13 x 2 lÇn =10.26T)</v>
          </cell>
        </row>
        <row r="247">
          <cell r="D247" t="str">
            <v>§µo ®Êt nÒn ®­êng c«ng vô</v>
          </cell>
        </row>
        <row r="248">
          <cell r="D248" t="str">
            <v>Xóc ®¸ ®æ ®i</v>
          </cell>
        </row>
        <row r="249">
          <cell r="D249" t="str">
            <v>VËn chuyÓn ®¸ ®æ ®i L=1Km</v>
          </cell>
        </row>
        <row r="250">
          <cell r="D250" t="str">
            <v>§µo ®¸ r·nh + hè tô</v>
          </cell>
        </row>
        <row r="251">
          <cell r="D251" t="str">
            <v>M¸y b¬m n­íc 75cv.</v>
          </cell>
        </row>
        <row r="252">
          <cell r="D252" t="str">
            <v xml:space="preserve">Lµm vµ th¶ rä ®¸ </v>
          </cell>
        </row>
        <row r="253">
          <cell r="D253" t="str">
            <v>V¸n sµn thi c«ng dµy 5cm</v>
          </cell>
        </row>
        <row r="254">
          <cell r="D254" t="str">
            <v>(5.4m3*2lÇn/8=1.35m3)</v>
          </cell>
        </row>
        <row r="255">
          <cell r="D255" t="str">
            <v>R¶i th¸o v¸n sµn</v>
          </cell>
        </row>
        <row r="256">
          <cell r="D256" t="str">
            <v>Gia c«ng, l¾p r¾p gç thi c«ng mè (LC2lÇn)</v>
          </cell>
        </row>
        <row r="257">
          <cell r="D257" t="str">
            <v xml:space="preserve">D¨m s¹n ®Öm </v>
          </cell>
        </row>
        <row r="258">
          <cell r="D258" t="str">
            <v>ThÐp neo d=16mm</v>
          </cell>
        </row>
        <row r="259">
          <cell r="D259" t="str">
            <v>c. §­êng c«ng vô thi c«ng trô 1</v>
          </cell>
        </row>
        <row r="260">
          <cell r="D260" t="str">
            <v>§µo ®Êt nÒn ®­êng c«ng vô</v>
          </cell>
        </row>
        <row r="261">
          <cell r="D261" t="str">
            <v>V/c ®Êt ®æ ®i L=1Km</v>
          </cell>
        </row>
        <row r="262">
          <cell r="D262" t="str">
            <v>§¾p cÊp phèi sái s¹n gia cè mÆt ®­êng</v>
          </cell>
        </row>
        <row r="263">
          <cell r="D263" t="str">
            <v>d. §­êng + cèng c«ng vô qua ngÇm</v>
          </cell>
        </row>
        <row r="264">
          <cell r="D264" t="str">
            <v>L¾p ®Æt cèng BTCT D100mm</v>
          </cell>
        </row>
        <row r="265">
          <cell r="D265" t="str">
            <v>§µo ®Êt cÊp 3</v>
          </cell>
        </row>
        <row r="266">
          <cell r="D266" t="str">
            <v>§¾p ®Êt cÊp 3</v>
          </cell>
        </row>
        <row r="267">
          <cell r="D267" t="str">
            <v>X©y g¹ch chØ mèi nèi èng cèng</v>
          </cell>
        </row>
        <row r="268">
          <cell r="D268" t="str">
            <v>Bª t«ng ®Õ cèng M200</v>
          </cell>
        </row>
        <row r="269">
          <cell r="D269" t="str">
            <v>§¸ héc xÕp khan</v>
          </cell>
        </row>
        <row r="270">
          <cell r="D270" t="str">
            <v>San ®Çm mÆt b»ng</v>
          </cell>
        </row>
        <row r="271">
          <cell r="D271" t="str">
            <v>§¾p cÊp phèi sái s¹n gia cè mÆt ®­êng</v>
          </cell>
        </row>
        <row r="272">
          <cell r="D272" t="str">
            <v>e. Më réng ®­êng c«ng vô tõ Qlé 15 vµo c«ng tr­êng</v>
          </cell>
        </row>
        <row r="273">
          <cell r="D273" t="str">
            <v>§µo ®Êt nÒn ®­êng c«ng vô</v>
          </cell>
        </row>
        <row r="274">
          <cell r="D274" t="str">
            <v>§¾p nÒn ®­êng K98 ®Êt cÊp 3.</v>
          </cell>
        </row>
        <row r="275">
          <cell r="D275" t="str">
            <v>§µo ®Êt ®Ó ®¾p + vËn chuyÓn L=3.5Km</v>
          </cell>
        </row>
        <row r="276">
          <cell r="D276" t="str">
            <v>§¾p cÊp phèi sái s¹n gia cè mÆt ®­êng</v>
          </cell>
        </row>
        <row r="278">
          <cell r="D278" t="str">
            <v>4. H¹ng môc kh¸c</v>
          </cell>
        </row>
        <row r="279">
          <cell r="D279" t="str">
            <v>BiÓn b¸o tªn cÇu</v>
          </cell>
        </row>
        <row r="280">
          <cell r="D280" t="str">
            <v>Chi phÝ m¸y ph¸t ®iÖn c«ng suÊt 125KVA</v>
          </cell>
        </row>
        <row r="281">
          <cell r="D281" t="str">
            <v>(30 ngµy x 24th¸ng x 1.5ca x 237.813® )</v>
          </cell>
        </row>
        <row r="282">
          <cell r="D282" t="str">
            <v>(§· trõ phÇn nhiªn liÖu)</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VL"/>
      <sheetName val="ptdg"/>
      <sheetName val="DTCT"/>
      <sheetName val="TH"/>
      <sheetName val="KSTK"/>
      <sheetName val="KLNT"/>
      <sheetName val="Sheet2"/>
      <sheetName val="trabang"/>
      <sheetName val="Dg Dchat"/>
      <sheetName val="Dg Dhinh"/>
    </sheetNames>
    <sheetDataSet>
      <sheetData sheetId="0" refreshError="1"/>
      <sheetData sheetId="1" refreshError="1"/>
      <sheetData sheetId="2" refreshError="1"/>
      <sheetData sheetId="3" refreshError="1">
        <row r="8">
          <cell r="A8">
            <v>41</v>
          </cell>
        </row>
        <row r="9">
          <cell r="A9">
            <v>42</v>
          </cell>
        </row>
        <row r="10">
          <cell r="A10">
            <v>43</v>
          </cell>
        </row>
        <row r="11">
          <cell r="A11">
            <v>44</v>
          </cell>
        </row>
        <row r="12">
          <cell r="A12">
            <v>45</v>
          </cell>
        </row>
        <row r="13">
          <cell r="A13">
            <v>46</v>
          </cell>
        </row>
        <row r="14">
          <cell r="A14">
            <v>47</v>
          </cell>
        </row>
        <row r="15">
          <cell r="A15">
            <v>48</v>
          </cell>
        </row>
        <row r="16">
          <cell r="A16">
            <v>49</v>
          </cell>
        </row>
        <row r="17">
          <cell r="A17">
            <v>50</v>
          </cell>
        </row>
        <row r="18">
          <cell r="A18">
            <v>51</v>
          </cell>
        </row>
        <row r="19">
          <cell r="A19">
            <v>52</v>
          </cell>
        </row>
        <row r="20">
          <cell r="A20">
            <v>56</v>
          </cell>
        </row>
        <row r="21">
          <cell r="A21">
            <v>57</v>
          </cell>
        </row>
        <row r="22">
          <cell r="A22">
            <v>58</v>
          </cell>
        </row>
        <row r="23">
          <cell r="A23">
            <v>72</v>
          </cell>
        </row>
        <row r="24">
          <cell r="A24">
            <v>71</v>
          </cell>
        </row>
        <row r="25">
          <cell r="A25">
            <v>73</v>
          </cell>
        </row>
        <row r="26">
          <cell r="A26">
            <v>134</v>
          </cell>
        </row>
        <row r="27">
          <cell r="A27">
            <v>90</v>
          </cell>
        </row>
        <row r="29">
          <cell r="A29">
            <v>3</v>
          </cell>
        </row>
        <row r="30">
          <cell r="A30">
            <v>129</v>
          </cell>
        </row>
        <row r="31">
          <cell r="A31">
            <v>84</v>
          </cell>
        </row>
        <row r="32">
          <cell r="A32">
            <v>75</v>
          </cell>
        </row>
        <row r="33">
          <cell r="A33">
            <v>108</v>
          </cell>
        </row>
        <row r="34">
          <cell r="A34">
            <v>109</v>
          </cell>
        </row>
        <row r="35">
          <cell r="A35">
            <v>84</v>
          </cell>
        </row>
        <row r="36">
          <cell r="A36">
            <v>85</v>
          </cell>
        </row>
        <row r="37">
          <cell r="A37">
            <v>86</v>
          </cell>
        </row>
        <row r="38">
          <cell r="A38">
            <v>87</v>
          </cell>
        </row>
        <row r="39">
          <cell r="A39">
            <v>89</v>
          </cell>
        </row>
        <row r="40">
          <cell r="A40">
            <v>88</v>
          </cell>
        </row>
        <row r="41">
          <cell r="A41">
            <v>110</v>
          </cell>
        </row>
        <row r="42">
          <cell r="A42">
            <v>56</v>
          </cell>
        </row>
        <row r="43">
          <cell r="A43">
            <v>54</v>
          </cell>
        </row>
        <row r="44">
          <cell r="A44">
            <v>55</v>
          </cell>
        </row>
        <row r="45">
          <cell r="A45">
            <v>63</v>
          </cell>
        </row>
        <row r="46">
          <cell r="A46">
            <v>64</v>
          </cell>
        </row>
        <row r="47">
          <cell r="A47">
            <v>66</v>
          </cell>
        </row>
        <row r="49">
          <cell r="A49">
            <v>67</v>
          </cell>
        </row>
        <row r="50">
          <cell r="A50">
            <v>65</v>
          </cell>
        </row>
        <row r="51">
          <cell r="A51">
            <v>69</v>
          </cell>
        </row>
        <row r="52">
          <cell r="A52">
            <v>68</v>
          </cell>
        </row>
        <row r="53">
          <cell r="A53">
            <v>70</v>
          </cell>
        </row>
        <row r="54">
          <cell r="A54" t="str">
            <v>VL</v>
          </cell>
        </row>
        <row r="55">
          <cell r="A55" t="str">
            <v>VL</v>
          </cell>
        </row>
        <row r="63">
          <cell r="A63">
            <v>53</v>
          </cell>
        </row>
        <row r="64">
          <cell r="A64">
            <v>5</v>
          </cell>
        </row>
        <row r="65">
          <cell r="A65">
            <v>53</v>
          </cell>
        </row>
        <row r="66">
          <cell r="A66">
            <v>3</v>
          </cell>
        </row>
        <row r="67">
          <cell r="A67">
            <v>28</v>
          </cell>
        </row>
        <row r="68">
          <cell r="A68">
            <v>1</v>
          </cell>
        </row>
        <row r="69">
          <cell r="A69">
            <v>2</v>
          </cell>
        </row>
        <row r="70">
          <cell r="A70">
            <v>42</v>
          </cell>
        </row>
        <row r="71">
          <cell r="A71">
            <v>39</v>
          </cell>
        </row>
        <row r="72">
          <cell r="A72">
            <v>40</v>
          </cell>
        </row>
        <row r="73">
          <cell r="A73">
            <v>55</v>
          </cell>
        </row>
        <row r="74">
          <cell r="A74">
            <v>38</v>
          </cell>
        </row>
        <row r="75">
          <cell r="A75">
            <v>98</v>
          </cell>
        </row>
        <row r="76">
          <cell r="A76">
            <v>13</v>
          </cell>
        </row>
        <row r="77">
          <cell r="A77">
            <v>15</v>
          </cell>
        </row>
        <row r="78">
          <cell r="A78">
            <v>16</v>
          </cell>
        </row>
        <row r="79">
          <cell r="A79">
            <v>17</v>
          </cell>
        </row>
        <row r="80">
          <cell r="A80">
            <v>18</v>
          </cell>
        </row>
        <row r="81">
          <cell r="A81">
            <v>59</v>
          </cell>
        </row>
        <row r="82">
          <cell r="A82">
            <v>60</v>
          </cell>
        </row>
        <row r="83">
          <cell r="A83">
            <v>61</v>
          </cell>
        </row>
        <row r="84">
          <cell r="A84">
            <v>39</v>
          </cell>
        </row>
        <row r="85">
          <cell r="A85">
            <v>30</v>
          </cell>
        </row>
        <row r="86">
          <cell r="A86">
            <v>37</v>
          </cell>
        </row>
        <row r="87">
          <cell r="A87">
            <v>29</v>
          </cell>
        </row>
        <row r="88">
          <cell r="A88">
            <v>31</v>
          </cell>
        </row>
        <row r="89">
          <cell r="A89">
            <v>9</v>
          </cell>
        </row>
        <row r="90">
          <cell r="A90">
            <v>10</v>
          </cell>
        </row>
        <row r="91">
          <cell r="A91">
            <v>3</v>
          </cell>
        </row>
        <row r="92">
          <cell r="A92">
            <v>67</v>
          </cell>
        </row>
        <row r="93">
          <cell r="A93">
            <v>32</v>
          </cell>
        </row>
        <row r="94">
          <cell r="A94">
            <v>33</v>
          </cell>
        </row>
        <row r="95">
          <cell r="A95">
            <v>34</v>
          </cell>
        </row>
        <row r="96">
          <cell r="A96">
            <v>35</v>
          </cell>
        </row>
        <row r="97">
          <cell r="A97">
            <v>36</v>
          </cell>
        </row>
        <row r="98">
          <cell r="A98">
            <v>111</v>
          </cell>
        </row>
        <row r="99">
          <cell r="A99">
            <v>1</v>
          </cell>
        </row>
        <row r="100">
          <cell r="A100">
            <v>2</v>
          </cell>
        </row>
        <row r="102">
          <cell r="A102">
            <v>126</v>
          </cell>
        </row>
        <row r="103">
          <cell r="A103">
            <v>133</v>
          </cell>
        </row>
        <row r="104">
          <cell r="A104">
            <v>127</v>
          </cell>
        </row>
        <row r="105">
          <cell r="A105">
            <v>5</v>
          </cell>
        </row>
        <row r="106">
          <cell r="A106">
            <v>3</v>
          </cell>
        </row>
        <row r="107">
          <cell r="A107">
            <v>129</v>
          </cell>
        </row>
        <row r="109">
          <cell r="A109">
            <v>116</v>
          </cell>
        </row>
        <row r="110">
          <cell r="A110">
            <v>112</v>
          </cell>
        </row>
        <row r="111">
          <cell r="A111">
            <v>113</v>
          </cell>
        </row>
        <row r="112">
          <cell r="A112">
            <v>114</v>
          </cell>
        </row>
        <row r="113">
          <cell r="A113">
            <v>116</v>
          </cell>
        </row>
        <row r="114">
          <cell r="A114">
            <v>117</v>
          </cell>
        </row>
        <row r="115">
          <cell r="A115">
            <v>118</v>
          </cell>
        </row>
        <row r="116">
          <cell r="A116">
            <v>119</v>
          </cell>
        </row>
        <row r="117">
          <cell r="A117">
            <v>125</v>
          </cell>
        </row>
        <row r="118">
          <cell r="A118">
            <v>120</v>
          </cell>
        </row>
        <row r="119">
          <cell r="A119">
            <v>122</v>
          </cell>
        </row>
        <row r="120">
          <cell r="A120">
            <v>123</v>
          </cell>
        </row>
        <row r="121">
          <cell r="A121">
            <v>124</v>
          </cell>
        </row>
        <row r="122">
          <cell r="A122">
            <v>125</v>
          </cell>
        </row>
        <row r="123">
          <cell r="A123">
            <v>76</v>
          </cell>
        </row>
        <row r="124">
          <cell r="A124">
            <v>125</v>
          </cell>
        </row>
        <row r="125">
          <cell r="A125">
            <v>108</v>
          </cell>
        </row>
        <row r="126">
          <cell r="A126">
            <v>109</v>
          </cell>
        </row>
        <row r="127">
          <cell r="A127">
            <v>105</v>
          </cell>
        </row>
        <row r="128">
          <cell r="A128">
            <v>106</v>
          </cell>
        </row>
        <row r="129">
          <cell r="A129">
            <v>129</v>
          </cell>
        </row>
        <row r="130">
          <cell r="A130">
            <v>139</v>
          </cell>
        </row>
        <row r="131">
          <cell r="A131">
            <v>130</v>
          </cell>
        </row>
        <row r="132">
          <cell r="A132">
            <v>140</v>
          </cell>
        </row>
        <row r="133">
          <cell r="A133">
            <v>132</v>
          </cell>
        </row>
        <row r="134">
          <cell r="A134">
            <v>141</v>
          </cell>
        </row>
        <row r="135">
          <cell r="A135">
            <v>133</v>
          </cell>
        </row>
        <row r="136">
          <cell r="A136">
            <v>23</v>
          </cell>
        </row>
        <row r="137">
          <cell r="A137">
            <v>21</v>
          </cell>
        </row>
        <row r="138">
          <cell r="A138">
            <v>22</v>
          </cell>
        </row>
        <row r="139">
          <cell r="A139">
            <v>23</v>
          </cell>
        </row>
        <row r="140">
          <cell r="A140">
            <v>24</v>
          </cell>
        </row>
        <row r="141">
          <cell r="A141">
            <v>25</v>
          </cell>
        </row>
        <row r="142">
          <cell r="A142">
            <v>3</v>
          </cell>
        </row>
        <row r="143">
          <cell r="A143">
            <v>26</v>
          </cell>
        </row>
        <row r="144">
          <cell r="A144">
            <v>80</v>
          </cell>
        </row>
        <row r="145">
          <cell r="A145">
            <v>78</v>
          </cell>
        </row>
        <row r="146">
          <cell r="A146">
            <v>77</v>
          </cell>
        </row>
        <row r="147">
          <cell r="A147">
            <v>79</v>
          </cell>
        </row>
        <row r="148">
          <cell r="A148">
            <v>80</v>
          </cell>
        </row>
        <row r="149">
          <cell r="A149">
            <v>81</v>
          </cell>
        </row>
        <row r="150">
          <cell r="A150">
            <v>82</v>
          </cell>
        </row>
        <row r="151">
          <cell r="A151">
            <v>3</v>
          </cell>
        </row>
        <row r="152">
          <cell r="A152">
            <v>27</v>
          </cell>
        </row>
        <row r="153">
          <cell r="A153">
            <v>86</v>
          </cell>
        </row>
        <row r="154">
          <cell r="A154">
            <v>84</v>
          </cell>
        </row>
        <row r="155">
          <cell r="A155">
            <v>74</v>
          </cell>
        </row>
        <row r="156">
          <cell r="A156">
            <v>84</v>
          </cell>
        </row>
        <row r="157">
          <cell r="A157">
            <v>83</v>
          </cell>
        </row>
        <row r="158">
          <cell r="A158">
            <v>1</v>
          </cell>
        </row>
        <row r="159">
          <cell r="A159">
            <v>2</v>
          </cell>
        </row>
        <row r="160">
          <cell r="A160">
            <v>110</v>
          </cell>
        </row>
        <row r="161">
          <cell r="A161">
            <v>105</v>
          </cell>
        </row>
        <row r="162">
          <cell r="A162">
            <v>3</v>
          </cell>
        </row>
        <row r="163">
          <cell r="A163">
            <v>129</v>
          </cell>
        </row>
        <row r="164">
          <cell r="A164">
            <v>84</v>
          </cell>
        </row>
        <row r="165">
          <cell r="A165">
            <v>108</v>
          </cell>
        </row>
        <row r="166">
          <cell r="A166">
            <v>86</v>
          </cell>
        </row>
        <row r="167">
          <cell r="A167">
            <v>109</v>
          </cell>
        </row>
        <row r="168">
          <cell r="A168">
            <v>94</v>
          </cell>
        </row>
        <row r="169">
          <cell r="A169">
            <v>91</v>
          </cell>
        </row>
        <row r="170">
          <cell r="A170">
            <v>92</v>
          </cell>
        </row>
        <row r="171">
          <cell r="A171">
            <v>107</v>
          </cell>
        </row>
        <row r="172">
          <cell r="A172">
            <v>3</v>
          </cell>
        </row>
        <row r="173">
          <cell r="A173">
            <v>99</v>
          </cell>
        </row>
        <row r="174">
          <cell r="A174">
            <v>106</v>
          </cell>
        </row>
        <row r="175">
          <cell r="A175">
            <v>103</v>
          </cell>
        </row>
        <row r="176">
          <cell r="A176">
            <v>94</v>
          </cell>
        </row>
        <row r="177">
          <cell r="A177">
            <v>91</v>
          </cell>
        </row>
        <row r="178">
          <cell r="A178">
            <v>92</v>
          </cell>
        </row>
        <row r="179">
          <cell r="A179">
            <v>5</v>
          </cell>
        </row>
        <row r="180">
          <cell r="A180">
            <v>4</v>
          </cell>
        </row>
        <row r="181">
          <cell r="A181">
            <v>103</v>
          </cell>
        </row>
        <row r="182">
          <cell r="A182">
            <v>100</v>
          </cell>
        </row>
        <row r="183">
          <cell r="A183">
            <v>101</v>
          </cell>
        </row>
        <row r="184">
          <cell r="A184">
            <v>106</v>
          </cell>
        </row>
        <row r="185">
          <cell r="A185">
            <v>7</v>
          </cell>
        </row>
        <row r="186">
          <cell r="A186">
            <v>6</v>
          </cell>
        </row>
        <row r="187">
          <cell r="A187">
            <v>8</v>
          </cell>
        </row>
        <row r="188">
          <cell r="A188">
            <v>102</v>
          </cell>
        </row>
        <row r="189">
          <cell r="A189">
            <v>126</v>
          </cell>
        </row>
        <row r="190">
          <cell r="A190">
            <v>94</v>
          </cell>
        </row>
        <row r="191">
          <cell r="A191">
            <v>91</v>
          </cell>
        </row>
        <row r="192">
          <cell r="A192">
            <v>92</v>
          </cell>
        </row>
        <row r="193">
          <cell r="A193">
            <v>96</v>
          </cell>
        </row>
        <row r="194">
          <cell r="A194">
            <v>97</v>
          </cell>
        </row>
        <row r="195">
          <cell r="A195">
            <v>93</v>
          </cell>
        </row>
        <row r="196">
          <cell r="A196">
            <v>94</v>
          </cell>
        </row>
        <row r="197">
          <cell r="A197">
            <v>13</v>
          </cell>
        </row>
        <row r="198">
          <cell r="A198">
            <v>14</v>
          </cell>
        </row>
        <row r="199">
          <cell r="A199">
            <v>15</v>
          </cell>
        </row>
        <row r="200">
          <cell r="A200">
            <v>16</v>
          </cell>
        </row>
        <row r="201">
          <cell r="A201">
            <v>94</v>
          </cell>
        </row>
        <row r="202">
          <cell r="A202">
            <v>91</v>
          </cell>
        </row>
        <row r="203">
          <cell r="A203">
            <v>92</v>
          </cell>
        </row>
        <row r="204">
          <cell r="A204">
            <v>96</v>
          </cell>
        </row>
        <row r="205">
          <cell r="A205">
            <v>97</v>
          </cell>
        </row>
        <row r="206">
          <cell r="A206">
            <v>93</v>
          </cell>
        </row>
        <row r="207">
          <cell r="A207">
            <v>20</v>
          </cell>
        </row>
        <row r="208">
          <cell r="A208">
            <v>19</v>
          </cell>
        </row>
        <row r="209">
          <cell r="A209">
            <v>94</v>
          </cell>
        </row>
        <row r="210">
          <cell r="A210">
            <v>91</v>
          </cell>
        </row>
        <row r="211">
          <cell r="A211">
            <v>92</v>
          </cell>
        </row>
        <row r="212">
          <cell r="A212">
            <v>96</v>
          </cell>
        </row>
        <row r="213">
          <cell r="A213">
            <v>97</v>
          </cell>
        </row>
        <row r="214">
          <cell r="A214">
            <v>105</v>
          </cell>
        </row>
        <row r="215">
          <cell r="A215">
            <v>106</v>
          </cell>
        </row>
        <row r="216">
          <cell r="A216">
            <v>93</v>
          </cell>
        </row>
        <row r="217">
          <cell r="A217">
            <v>95</v>
          </cell>
        </row>
        <row r="218">
          <cell r="A218">
            <v>126</v>
          </cell>
        </row>
        <row r="219">
          <cell r="A219">
            <v>3</v>
          </cell>
        </row>
        <row r="220">
          <cell r="A220">
            <v>129</v>
          </cell>
        </row>
        <row r="221">
          <cell r="A221">
            <v>130</v>
          </cell>
        </row>
        <row r="222">
          <cell r="A222">
            <v>131</v>
          </cell>
        </row>
        <row r="223">
          <cell r="A223">
            <v>67</v>
          </cell>
        </row>
        <row r="224">
          <cell r="A224">
            <v>69</v>
          </cell>
        </row>
        <row r="227">
          <cell r="A227">
            <v>126</v>
          </cell>
        </row>
        <row r="228">
          <cell r="A228">
            <v>108</v>
          </cell>
        </row>
        <row r="229">
          <cell r="A229">
            <v>109</v>
          </cell>
        </row>
        <row r="230">
          <cell r="A230">
            <v>105</v>
          </cell>
        </row>
        <row r="231">
          <cell r="A231">
            <v>106</v>
          </cell>
        </row>
        <row r="232">
          <cell r="A232">
            <v>3</v>
          </cell>
        </row>
        <row r="233">
          <cell r="A233">
            <v>1</v>
          </cell>
        </row>
        <row r="234">
          <cell r="A234">
            <v>128</v>
          </cell>
        </row>
        <row r="235">
          <cell r="A235">
            <v>130</v>
          </cell>
        </row>
        <row r="236">
          <cell r="A236">
            <v>67</v>
          </cell>
        </row>
        <row r="237">
          <cell r="A237">
            <v>129</v>
          </cell>
        </row>
        <row r="238">
          <cell r="A238">
            <v>135</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XL4Popp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9">
          <cell r="C9" t="b">
            <v>1</v>
          </cell>
        </row>
        <row r="15">
          <cell r="A15" t="b">
            <v>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TN vua"/>
      <sheetName val="Tong hop"/>
      <sheetName val="DG chi tiet"/>
      <sheetName val="Vua"/>
      <sheetName val="Gia"/>
      <sheetName val="Nhan cong"/>
      <sheetName val="BTN min"/>
      <sheetName val="DDD"/>
      <sheetName val="BTN tho"/>
      <sheetName val="00000000"/>
      <sheetName val="10000000"/>
      <sheetName val="20000000"/>
      <sheetName val="30000000"/>
      <sheetName val="XL4Poppy"/>
      <sheetName val="Sheet2"/>
      <sheetName val="Sheet3"/>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n"/>
      <sheetName val="mat"/>
      <sheetName val="cong"/>
      <sheetName val="vua"/>
      <sheetName val="rph"/>
      <sheetName val="gVL"/>
      <sheetName val="dtoan"/>
      <sheetName val="dtoan -ctiet"/>
      <sheetName val="dt-kphi"/>
      <sheetName val="dt-kphi (2)"/>
      <sheetName val="dt-kphi-ctiet"/>
      <sheetName val="bth-kphi"/>
      <sheetName val="XL4Poppy"/>
      <sheetName val="THKL"/>
      <sheetName val="DPHOIDAT"/>
      <sheetName val="BGVL_03"/>
      <sheetName val="CPVUA_03"/>
      <sheetName val="DGCT_03"/>
      <sheetName val="DT1_03"/>
      <sheetName val="BGVL"/>
      <sheetName val="CPVUA"/>
      <sheetName val="DGCT_02"/>
      <sheetName val="DGCONG_02"/>
      <sheetName val="DGKE_02"/>
      <sheetName val="CTCONG_02"/>
      <sheetName val="DT1_02"/>
      <sheetName val="DTCT_02 _2595"/>
      <sheetName val="DTCT_02"/>
      <sheetName val="00000000"/>
      <sheetName val="00000001"/>
      <sheetName val="00000002"/>
      <sheetName val="UNIT"/>
      <sheetName val="Piers of Main Flyover (1)"/>
      <sheetName val="Cot Tru1"/>
      <sheetName val="P3-TanAn-Factored"/>
      <sheetName val="P4-TanAn-Factored"/>
      <sheetName val="COC KHOAN M1"/>
      <sheetName val="COC KHOAN M2"/>
      <sheetName val="COC KHOAN T1"/>
      <sheetName val="COC KHOAN T5"/>
      <sheetName val="COC KHOAN T4"/>
      <sheetName val="COC DONG"/>
      <sheetName val="BANG"/>
      <sheetName val="KluongKm2,4"/>
      <sheetName val="B.cao"/>
      <sheetName val="T.tiet"/>
      <sheetName val="T.N"/>
      <sheetName val="TSCD DUNG CHUNG "/>
      <sheetName val="KHKHAUHAOTSCHUNG"/>
      <sheetName val="TSCDTOAN NHA MAY"/>
      <sheetName val="CPSXTOAN BO SP"/>
      <sheetName val="PBCPCHUNG CHO CAC DTUONG"/>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Congty"/>
      <sheetName val="VPPN"/>
      <sheetName val="XN74"/>
      <sheetName val="XN54"/>
      <sheetName val="XN33"/>
      <sheetName val="NK96"/>
      <sheetName val="XL4Test5"/>
      <sheetName val="dn"/>
      <sheetName val="DU TOAN"/>
      <sheetName val="CHI TIET"/>
      <sheetName val="KLnt"/>
      <sheetName val="PHAN TICH"/>
      <sheetName val="YEU TO CONG"/>
      <sheetName val="TD 3DIEM"/>
      <sheetName val="TD 2DIEM"/>
      <sheetName val="solieu"/>
      <sheetName val="VL"/>
      <sheetName val="PLV"/>
      <sheetName val="Dongia"/>
      <sheetName val="DTCTtaluy"/>
      <sheetName val="KLDGTT&lt;120%"/>
      <sheetName val="PL2"/>
      <sheetName val="DTnen"/>
      <sheetName val="PL"/>
      <sheetName val="TH"/>
      <sheetName val="THKL nghiemthu"/>
      <sheetName val="DTCTtaluy (2)"/>
      <sheetName val="KLDGTT&lt;120% (2)"/>
      <sheetName val="TH (2)"/>
      <sheetName val="xxxxxxxx"/>
      <sheetName val="XXXXXXX0"/>
      <sheetName val="10000000"/>
      <sheetName val="XXXXXXX1"/>
      <sheetName val="20000000"/>
      <sheetName val="30000000"/>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TO HUNG"/>
      <sheetName val="CONGNHAN NE"/>
      <sheetName val="XINGUYEP"/>
      <sheetName val="TH331"/>
      <sheetName val="may"/>
      <sheetName val="Vatlieu cau"/>
      <sheetName val="cau DS11"/>
      <sheetName val="cau DS12"/>
      <sheetName val="THCDS12"/>
      <sheetName val="dgcau"/>
      <sheetName val="THCDS11"/>
      <sheetName val="DGCT"/>
      <sheetName val="DGCong"/>
      <sheetName val="Vatlieu"/>
      <sheetName val="nhancong"/>
      <sheetName val="KL"/>
      <sheetName val="XN79"/>
      <sheetName val="CTMT"/>
      <sheetName val=""/>
      <sheetName val="Sheet_x0001_1"/>
      <sheetName val="FPPN"/>
      <sheetName val="CHI_x0000_TIET"/>
      <sheetName val="rph (2)"/>
      <sheetName val="dap"/>
      <sheetName val="gpmb"/>
      <sheetName val="dt-kphi-iso-tong"/>
      <sheetName val="dt-kphi-iso-ctiet"/>
      <sheetName val="ptvl0-1"/>
      <sheetName val="0-1"/>
      <sheetName val="ptvl4-5"/>
      <sheetName val="4-5"/>
      <sheetName val="ptvl3-4"/>
      <sheetName val="3-4"/>
      <sheetName val="ptvl2-3"/>
      <sheetName val="2-3"/>
      <sheetName val="vlcong"/>
      <sheetName val="ptvl1-2"/>
      <sheetName val="1-2"/>
      <sheetName val="dt-iphi"/>
      <sheetName val="PL tham dinh"/>
      <sheetName val="THDT"/>
      <sheetName val="KSTK"/>
      <sheetName val="DTCT"/>
      <sheetName val="PTVL"/>
      <sheetName val="Bu VC"/>
      <sheetName val="luong"/>
      <sheetName val="PTDG"/>
      <sheetName val="40000000"/>
      <sheetName val="50000000"/>
      <sheetName val="60000000"/>
      <sheetName val="70000000"/>
      <sheetName val="80000000"/>
      <sheetName val="90000000"/>
      <sheetName val="a0000000"/>
      <sheetName val="ESTI."/>
      <sheetName val="DI-ESTI"/>
      <sheetName val="CRC"/>
      <sheetName val="GIATRI-DAILY"/>
      <sheetName val="NVBH KHAC"/>
      <sheetName val="NVBH HOAN"/>
      <sheetName val="TONKHODAILY"/>
      <sheetName val="gvt"/>
      <sheetName val="ATGT"/>
      <sheetName val="DG-TH"/>
      <sheetName val="Tuong-chan"/>
      <sheetName val="Dau-cong"/>
      <sheetName val="dtoan (4)"/>
      <sheetName val="GTXL"/>
      <sheetName val="tmdtu"/>
      <sheetName val="d-dap47-48"/>
      <sheetName val="md47-48"/>
      <sheetName val="THop47-48"/>
      <sheetName val="d-dap48-49"/>
      <sheetName val="md48-49"/>
      <sheetName val="THop48-49"/>
      <sheetName val="d-dap49-50"/>
      <sheetName val="md49-50"/>
      <sheetName val="THop49-50"/>
      <sheetName val="d-dap50-51"/>
      <sheetName val="md50-51"/>
      <sheetName val="THop50-51"/>
      <sheetName val="d-dap51-52"/>
      <sheetName val="md51-52"/>
      <sheetName val="THop51-52"/>
      <sheetName val="d-dap52-53"/>
      <sheetName val="md52-53"/>
      <sheetName val="THop52-53"/>
      <sheetName val="d-dap53-54"/>
      <sheetName val="md53-54"/>
      <sheetName val="THop53-54"/>
      <sheetName val="d-dap54-55"/>
      <sheetName val="md54-55"/>
      <sheetName val="THop54-55"/>
      <sheetName val="d-dap55-56"/>
      <sheetName val="md55-56"/>
      <sheetName val="THop55-56"/>
      <sheetName val="d-dap56-57"/>
      <sheetName val="md56-57"/>
      <sheetName val="THop56-57"/>
      <sheetName val="d-dap57-58"/>
      <sheetName val="md57-58"/>
      <sheetName val="THop57-58"/>
      <sheetName val="d-dap58-DC"/>
      <sheetName val="md58-DC"/>
      <sheetName val="THop58-DC"/>
      <sheetName val="NHANHRE1"/>
      <sheetName val="NHANHRE2"/>
      <sheetName val="NHANHRE3"/>
      <sheetName val="NHANHRE4"/>
      <sheetName val="NHANHRE5"/>
      <sheetName val="NHANHRE6"/>
      <sheetName val="NHANHRE7"/>
      <sheetName val="mdNHANHRE8"/>
      <sheetName val="bao cao ngay 13-02"/>
      <sheetName val="CBG"/>
      <sheetName val="Sheet3 (2)"/>
      <sheetName val="Kluong"/>
      <sheetName val="Giatri"/>
      <sheetName val="ìtoan"/>
      <sheetName val="gia"/>
      <sheetName val="sut&lt;100"/>
      <sheetName val="sut duong"/>
      <sheetName val="sut am"/>
      <sheetName val="bu lun"/>
      <sheetName val="xoi lo chan ke"/>
      <sheetName val="TDT"/>
      <sheetName val="tra-vat-lieu"/>
      <sheetName val="YEUCAU"/>
      <sheetName val="IN_PHIEU"/>
      <sheetName val="BANGKE"/>
      <sheetName val="IN_NX"/>
      <sheetName val="NK_CHUNG"/>
      <sheetName val="DL_KH"/>
      <sheetName val="TH_CNO"/>
      <sheetName val="CD_PSINH"/>
      <sheetName val="CDKT"/>
      <sheetName val="soctiettk"/>
      <sheetName val="Ctietkhach"/>
      <sheetName val="thue_DR"/>
      <sheetName val="thue_DV"/>
      <sheetName val="thue_05"/>
      <sheetName val="tokhai"/>
      <sheetName val="Inthkhach"/>
      <sheetName val="vattu"/>
      <sheetName val="THEKHO"/>
      <sheetName val="cphi"/>
      <sheetName val="GThanh"/>
      <sheetName val="B02"/>
      <sheetName val="B03_LCTT"/>
      <sheetName val="TM_BCTC"/>
      <sheetName val="MVT"/>
      <sheetName val="KHAO_TSCD"/>
      <sheetName val="tam"/>
      <sheetName val="BIA"/>
      <sheetName val="Module1"/>
      <sheetName val="Module2"/>
      <sheetName val="NhapSl"/>
      <sheetName val="Nluc"/>
      <sheetName val="Tohop"/>
      <sheetName val="KT_Tthan"/>
      <sheetName val="Tra_TTTD"/>
      <sheetName val="Don gia chi tiet"/>
      <sheetName val="Du thau"/>
      <sheetName val="Tro giup"/>
      <sheetName val="dam"/>
      <sheetName val="Mocantho"/>
      <sheetName val="MoQL91"/>
      <sheetName val="tru"/>
      <sheetName val="dg"/>
      <sheetName val="10mduongsaumo"/>
      <sheetName val="ctt"/>
      <sheetName val="thanmkhao"/>
      <sheetName val="monho"/>
      <sheetName val="HK1"/>
      <sheetName val="HK2"/>
      <sheetName val="CANAM"/>
      <sheetName val="LO 65+41B"/>
      <sheetName val="LO 48"/>
      <sheetName val="LO 47A"/>
      <sheetName val="LO 46B"/>
      <sheetName val="LO 45"/>
      <sheetName val="LO 44"/>
      <sheetName val="LO 46A"/>
      <sheetName val="LO 41A"/>
      <sheetName val="LO 66"/>
      <sheetName val="LO 42"/>
      <sheetName val="LO 47B"/>
      <sheetName val="LO 43"/>
      <sheetName val="LO 64"/>
      <sheetName val="LO 50"/>
      <sheetName val="LO 49 B "/>
      <sheetName val="LO 63"/>
      <sheetName val="LO 62"/>
      <sheetName val="LO 49 A"/>
      <sheetName val="LO 61"/>
      <sheetName val="Phan tich don gia chi Uet"/>
      <sheetName val="DGCT_x0006_"/>
      <sheetName val="T1"/>
      <sheetName val="T2"/>
      <sheetName val="T3"/>
      <sheetName val="T4"/>
      <sheetName val="T5"/>
      <sheetName val="T6"/>
      <sheetName val="T7"/>
      <sheetName val="T8"/>
      <sheetName val="T9"/>
      <sheetName val="T10"/>
      <sheetName val="T11"/>
      <sheetName val="T12"/>
      <sheetName val="t1.3"/>
      <sheetName val="P3-PanAn-Factored"/>
      <sheetName val="PTCT"/>
      <sheetName val="tuong"/>
      <sheetName val="SPL4"/>
      <sheetName val="_x0000_Ё_x0000__x0000__x0000__x0000_䀤_x0001__x0000__x0000__x0000__x0000_䀶_x0001__x0000_晦晦晦䀙_x0001__x0000__x0000__x0000__x0000_㿰_x0001_H-_x0000_ਈ_x0000_"/>
      <sheetName val="Nhap don gia VL dia _x0003__x0000_uong"/>
      <sheetName val="GiaVL"/>
      <sheetName val="sut&lt;1 0"/>
      <sheetName val="PBCPCHUNG CHO CAC _x0007_{WÑNG"/>
      <sheetName val="Du_lieu"/>
      <sheetName val="nhan cong"/>
      <sheetName val="ma-pt"/>
      <sheetName val="`u lun"/>
      <sheetName val="TT_35NH"/>
      <sheetName val="ctTBA"/>
      <sheetName val="ktduong"/>
      <sheetName val="cu"/>
      <sheetName val="KTcau2004"/>
      <sheetName val="KT2004XL#moi"/>
      <sheetName val="denbu"/>
      <sheetName val="thop"/>
      <sheetName val="He so"/>
      <sheetName val="PL Vua"/>
      <sheetName val="DPD"/>
      <sheetName val="DgDuong"/>
      <sheetName val="dgmo-tru"/>
      <sheetName val="dgdam"/>
      <sheetName val="Dam-Mo-Tru"/>
      <sheetName val="DTDuong"/>
      <sheetName val="GTXLc"/>
      <sheetName val="CPXLk"/>
      <sheetName val="KPTH"/>
      <sheetName val="Bang KL ket cau"/>
      <sheetName val="She_x0000_t9"/>
      <sheetName val="Du toan chi tiet_x0000_coc nuoc"/>
      <sheetName val="coc duc"/>
      <sheetName val="Số liệu"/>
      <sheetName val="TKKYI"/>
      <sheetName val="TKKYII"/>
      <sheetName val="Tổng hợp theo học sinh"/>
      <sheetName val="XL4Test5 (2)"/>
      <sheetName val="CTC_x000f_NG_02"/>
      <sheetName val="_x0004_GCong"/>
      <sheetName val="dv-kphi-cviet"/>
      <sheetName val="bvh-kphi"/>
      <sheetName val="PCCPCHUNG CHO CAC DTUONG"/>
      <sheetName val="Piers of Main Flyower (1)"/>
      <sheetName val="tai"/>
      <sheetName val="hoang"/>
      <sheetName val="hoang (2)"/>
      <sheetName val="hoang (3)"/>
      <sheetName val="Nhap don gia VL dia _x0003_"/>
      <sheetName val="CHI"/>
      <sheetName val="_x0000_????_x0001__x0000__x0000__x0000__x0000_?_x0001_H-_x0000_?_x0000_????_x0001__x0000_????_x0001__x0000__x0000__x0000_"/>
      <sheetName val="Khu xu ly nuoc THiep-XD"/>
      <sheetName val="Box-Girder"/>
      <sheetName val="IBASE"/>
      <sheetName val="TN"/>
      <sheetName val="ND"/>
      <sheetName val="0_x0000__x0000_ﱸ͕_x0000__x0004__x0000__x0000__x0000__x0000__x0000__x0000_͕_x0000__x0000__x0000__x0000__x0000__x0000__x0000__x0000_列͕_x0000__x0000__x0013__x0000__x0000__x0000_"/>
      <sheetName val="Ё_x0000_䀤_x0001__x0000_䀶_x0001__x0000_晦晦晦䀙_x0001__x0000_㿰_x0001_H-_x0000_ਈ_x0000_ꏗ㵰휊䀁_x0001__x0000_尩슏⣵䀂"/>
      <sheetName val="Ё"/>
      <sheetName val="?_x0000_?_x0001__x0000_?_x0001__x0000_????_x0001__x0000_?_x0001_H-_x0000_?_x0000_????_x0001__x0000_????"/>
      <sheetName val="Phan tich don gia chi ˆUet"/>
      <sheetName val="?"/>
      <sheetName val="????_x0001_"/>
      <sheetName val="CHI?TIET"/>
      <sheetName val="Nhap don gia VL dia _x0003_?uong"/>
      <sheetName val="?Ё????䀤_x0001_????䀶_x0001_?晦晦晦䀙_x0001_????㿰_x0001_H-?ਈ?"/>
      <sheetName val="Ё?䀤_x0001_?䀶_x0001_?晦晦晦䀙_x0001_?㿰_x0001_H-?ਈ?ꏗ㵰휊䀁_x0001_?尩슏⣵䀂"/>
      <sheetName val="?????_x0001_?????_x0001_H-???????_x0001_?????_x0001_???"/>
      <sheetName val="???_x0001_??_x0001_?????_x0001_??_x0001_H-???????_x0001_?????"/>
      <sheetName val="????_x0001_??_x0001_H-???????_x0001_?????_x0001_?"/>
      <sheetName val="3cau"/>
      <sheetName val="266+623"/>
      <sheetName val="TXL(266+623"/>
      <sheetName val="DDCT"/>
      <sheetName val="M"/>
      <sheetName val="vln"/>
      <sheetName val="IN__x000e_X"/>
      <sheetName val="_x0000_?_x0000__x0000__x0000__x0000_?_x0001__x0000__x0000__x0000__x0000_?_x0001__x0000_????_x0001__x0000__x0000__x0000__x0000_?_x0001_H-_x0000_?_x0000_"/>
      <sheetName val="dt-kphi-ÿÿo-ctiet"/>
      <sheetName val="NHAP"/>
      <sheetName val="???????_x0001_?????_x0001_?????_x0001_?????_x0001_H-???"/>
      <sheetName val="She?t9"/>
      <sheetName val="10mduongsa{ío"/>
      <sheetName val="Dbþgia"/>
      <sheetName val="Pier"/>
      <sheetName val="Pile"/>
      <sheetName val="ptvì0-1"/>
      <sheetName val="_"/>
      <sheetName val="_____x0001_"/>
      <sheetName val="CHI_TIET"/>
      <sheetName val="Nhap don gia VL dia _x0003__uong"/>
      <sheetName val="_Ё____䀤_x0001_____䀶_x0001__晦晦晦䀙_x0001_____㿰_x0001_H-_ਈ_"/>
      <sheetName val="Ё_䀤_x0001__䀶_x0001__晦晦晦䀙_x0001__㿰_x0001_H-_ਈ_ꏗ㵰휊䀁_x0001__尩슏⣵䀂"/>
      <sheetName val="______x0001_______x0001_H-________x0001_______x0001____"/>
      <sheetName val="____x0001____x0001_______x0001____x0001_H-________x0001______"/>
      <sheetName val="_____x0001____x0001_H-________x0001_______x0001__"/>
      <sheetName val="She"/>
      <sheetName val="________x0001_______x0001_______x0001_______x0001_H-___"/>
      <sheetName val="She_t9"/>
      <sheetName val="???_x0001_??_x0001_?????_x0001_??_x0001_H-???"/>
      <sheetName val="coctuatrenda"/>
      <sheetName val="____x0001____x0001_______x0001____x0001_H-___"/>
      <sheetName val="TinhToan"/>
      <sheetName val="TH_11"/>
      <sheetName val="CUAHANG"/>
      <sheetName val="MAKHACH"/>
      <sheetName val="XXXXXXX3"/>
      <sheetName val="XXXXXXX2"/>
      <sheetName val="[_x001e__x001e__x001e__x001e__x001e__x001e__x001e__x001e__x001e__x001e__x001e__x001e__x001e__x001e__x001e__x001e__x001e__x001e__x001e__x001e__x001e__x001e__x001e__x001e__x001e__x001e__x001e__x001e__x001e_"/>
      <sheetName val="_x001e__x001e__x001e__x001e__x001e__x001e__x001e__x001e__x001e__x001e__x001e__x001e__x001e__x001e__x001e__x001e__x001e__x001e__x001e__x001e__x001e__x001e__x001e__x001e__x001e__x001e__x001e__x001e__x001e__x001e_"/>
      <sheetName val="INV"/>
      <sheetName val="XXXXXXX4"/>
      <sheetName val="rotoduc"/>
      <sheetName val="Truc"/>
      <sheetName val="roto truc"/>
      <sheetName val="stato"/>
      <sheetName val="Day dt"/>
      <sheetName val="statoday"/>
      <sheetName val="stato tam say"/>
      <sheetName val="Than"/>
      <sheetName val="Stato ep"/>
      <sheetName val="Canh gio"/>
      <sheetName val="Napgio"/>
      <sheetName val="Nap-Hopcuc"/>
      <sheetName val="laprap"/>
      <sheetName val="Cocau"/>
      <sheetName val="Ss Z- GB"/>
      <sheetName val="tonghop"/>
      <sheetName val="Sheet19"/>
      <sheetName val="Sheet18"/>
      <sheetName val="md5!-52"/>
      <sheetName val="KLDGTT&lt;1ü_x000c__x0000__x0000_(2)"/>
      <sheetName val="NVBH(HOAN"/>
      <sheetName val="dt-cphi-ctieT"/>
      <sheetName val="vua_x0000__x0000__x0000__x0000__x0000__x0000__x0000__x0000__x0000__x0000__x0000_韘࿊_x0000__x0004__x0000__x0000__x0000__x0000__x0000__x0000_酐࿊_x0000__x0000__x0000__x0000__x0000_"/>
      <sheetName val="DEF"/>
      <sheetName val="vua_x0000_韘࿊_x0000__x0004__x0000_酐࿊_x0000_須࿊_x0000__x0004__x0000__x0016_[dtTKKT-98-10"/>
      <sheetName val="NHTN"/>
      <sheetName val="QLDD"/>
      <sheetName val="Moi truong"/>
      <sheetName val="KHĐ"/>
      <sheetName val="0??ﱸ͕?_x0004_??????͕????????列͕??_x0013_???"/>
      <sheetName val="TM_JCTC"/>
      <sheetName val="KLDGTT&lt;1ü_x000c_??(2)"/>
      <sheetName val="vua???????????韘࿊?_x0004_??????酐࿊?????"/>
      <sheetName val="vua?韘࿊?_x0004_?酐࿊?須࿊?_x0004_?_x0016_[dtTKKT-98-10"/>
      <sheetName val="Piers of Main Flylyer (1)"/>
      <sheetName val="RCCPCHUNG CHO CAC DTUONG"/>
      <sheetName val="dtct cong"/>
      <sheetName val="rph_(2)"/>
      <sheetName val="dtoan_-ctiet"/>
      <sheetName val="NVBH_KHAC"/>
      <sheetName val="NVBH_HOAN"/>
      <sheetName val="sut_duong"/>
      <sheetName val="sut_am"/>
      <sheetName val="bu_lun"/>
      <sheetName val="xoi_lo_chan_ke"/>
      <sheetName val="dtoan_(4)"/>
      <sheetName val="dt-kphi_(2)"/>
      <sheetName val="B_cao"/>
      <sheetName val="T_tiet"/>
      <sheetName val="T_N"/>
      <sheetName val="Piers_of_Main_Flyover_(1)"/>
      <sheetName val="Cot_Tru1"/>
      <sheetName val="COC_KHOAN_M1"/>
      <sheetName val="COC_KHOAN_M2"/>
      <sheetName val="COC_KHOAN_T1"/>
      <sheetName val="COC_KHOAN_T5"/>
      <sheetName val="COC_KHOAN_T4"/>
      <sheetName val="COC_DONG"/>
      <sheetName val="DTCT_02__2595"/>
      <sheetName val="DU_TOAN"/>
      <sheetName val="PHAN_TICH"/>
      <sheetName val="YEU_TO_CONG"/>
      <sheetName val="TD_3DIEM"/>
      <sheetName val="TD_2DIEM"/>
      <sheetName val="TSCD_DUNG_CHUNG_"/>
      <sheetName val="TSCDTOAN_NHA_MAY"/>
      <sheetName val="CPSXTOAN_BO_SP"/>
      <sheetName val="PBCPCHUNG_CHO_CAC_DTUONG"/>
      <sheetName val="THKL_nghiemthu"/>
      <sheetName val="DTCTtaluy_(2)"/>
      <sheetName val="KLDGTT&lt;120%_(2)"/>
      <sheetName val="TH_(2)"/>
      <sheetName val="nhan_cong"/>
      <sheetName val="Sheet3_(2)"/>
      <sheetName val="`u_lun"/>
      <sheetName val="Tong_hopQ48-1"/>
      <sheetName val="Tong_hop_QL48_-_2"/>
      <sheetName val="Tong_hop_QL47"/>
      <sheetName val="Tong_hop_QL48_-_3"/>
      <sheetName val="Chi_tiet_don_gia_khoi_phuc"/>
      <sheetName val="Du_toan_chi_tiet_coc_nuoc"/>
      <sheetName val="Du_toan_chi_tiet_coc"/>
      <sheetName val="Phan_tich_don_gia_chi_tiet"/>
      <sheetName val="Nhap_don_gia_VL_dia_phuong"/>
      <sheetName val="Luong_mot_ngay_cong_xay_lap"/>
      <sheetName val="Luong_mot_ngay_cong_khao_sat"/>
      <sheetName val="TO_HUNG"/>
      <sheetName val="CONGNHAN_NE"/>
      <sheetName val="Vatlieu_cau"/>
      <sheetName val="cau_DS11"/>
      <sheetName val="cau_DS12"/>
      <sheetName val="sut&lt;1_0"/>
      <sheetName val="Khu_xu_ly_nuoc_THiep-XD"/>
      <sheetName val="PL_tham_dinh"/>
      <sheetName val="Bu_VC"/>
      <sheetName val="Giai trinh"/>
      <sheetName val="GTGT"/>
      <sheetName val="Thuc thanh"/>
      <sheetName val="Don gia"/>
      <sheetName val="Mua vao TT"/>
      <sheetName val="Mua vao GTGT"/>
      <sheetName val="Bra"/>
      <sheetName val="BC HDon"/>
      <sheetName val="BC HDon Qui"/>
      <sheetName val="KE KHAI HDONG"/>
      <sheetName val="Recovered_Sheet1"/>
      <sheetName val="Recovered_Sheet2"/>
      <sheetName val="[dtTKKT-98-106.xlsၝTHCDS11"/>
      <sheetName val="[dtTKKT-98-106.xls?THCDS11"/>
      <sheetName val="Du toan chi tiet"/>
      <sheetName val="She%t11"/>
      <sheetName val="Nhap don gia VL dia áhuong"/>
      <sheetName val="uong mot ngay cong xay lap"/>
      <sheetName val="T_x0004_ 3DIEM"/>
      <sheetName val="Rheet10"/>
      <sheetName val="KLD_x0007_TT&lt;120%"/>
      <sheetName val="dt-k0hi (2)"/>
      <sheetName val="DT_x0003_T_02"/>
      <sheetName val="Sheet3ٺ_x0001_2)"/>
      <sheetName val="fej"/>
      <sheetName val="DT1__x0010_3"/>
      <sheetName val="DGKE_00"/>
      <sheetName val="P4-T`nAn-Factored"/>
      <sheetName val="S²_x0000__x0000_2"/>
      <sheetName val="CDPS"/>
      <sheetName val="bth-kpha"/>
      <sheetName val="Giathanh1m3BT"/>
      <sheetName val="Tuong-ٺ_x0001_an"/>
      <sheetName val="ma_pt"/>
      <sheetName val="0"/>
      <sheetName val="CPVUE_03"/>
      <sheetName val="COC KHOAN0T5"/>
      <sheetName val="_x0000__x0000__x0000__x0000__x0000__x0000_??_x0000__x0000__x0013__x0000__x0000__x0000__x0000__x0000__x0000__x0000__x0000__x0000__x0000__x0000__x0000__x0000__x0000__x0000__x001f_[dtT"/>
      <sheetName val="CHI TI_x0000__x0000_"/>
      <sheetName val="TD &quot;DIEM"/>
      <sheetName val="Du toan chi tiet coc juoc"/>
      <sheetName val="NKC"/>
      <sheetName val="sat"/>
      <sheetName val="ptvt"/>
      <sheetName val="Sheet1 (3)"/>
      <sheetName val="Sheet1 (2)"/>
      <sheetName val="S? li?u"/>
      <sheetName val="T?ng h?p theo h?c sinh"/>
      <sheetName val="Quantity"/>
      <sheetName val="Piers of Mai. Flyover (1)"/>
      <sheetName val="DG೼�_02"/>
      <sheetName val="YE2_x0000__x0000_ CONG"/>
      <sheetName val="Gca may Buu dien"/>
      <sheetName val="882"/>
      <sheetName val="Giamay"/>
      <sheetName val="DM_GVT"/>
      <sheetName val="May chuyen nganh"/>
      <sheetName val="TT06"/>
      <sheetName val="0000000!"/>
      <sheetName val="Du toan c`i tiet coc nuoc"/>
      <sheetName val="SoCaiT"/>
      <sheetName val="THDU"/>
      <sheetName val="tra_x0000__x0000__x0000__x0000__x0000_±@Z"/>
      <sheetName val="KL thanh toan-Xuan Dao"/>
      <sheetName val="Luong mot ngay cofg xay lap"/>
      <sheetName val="CtVKdam_x0000_Ʀ_x0000__x0000__x0000__x0000__x0000_"/>
      <sheetName val="PC-summary"/>
      <sheetName val="TT"/>
      <sheetName val="DothiP1"/>
      <sheetName val="KLDGTT&lt;1ü_x000c_"/>
      <sheetName val="COC KH@_x0008__x0000__x0001_T5"/>
      <sheetName val="Eodule1"/>
      <sheetName val="MTO REV.2(ARMOR)"/>
      <sheetName val="Nhatkychung"/>
      <sheetName val="dt-kphi_x0010_øÿet"/>
      <sheetName val="Du toan_x0000_chi tiet coc"/>
      <sheetName val="__x001e__x001e__x001e__x001e__x001e__x001e__x001e__x001e__x001e__x001e__x001e__x001e__x001e__x001e__x001e__x001e__x001e__x001e__x001e__x001e__x001e__x001e__x001e__x001e__x001e__x001e__x001e__x001e__x001e_"/>
      <sheetName val="Klu_x0016_4_x0000_DÀÀFN"/>
      <sheetName val="t1_3"/>
      <sheetName val="Don_gia_chi_tiet"/>
      <sheetName val="Du_thau"/>
      <sheetName val="Tro_giup"/>
      <sheetName val="DGAT_02"/>
      <sheetName val="dt-kphi-isoiendo"/>
      <sheetName val="ULIT"/>
      <sheetName val="Load"/>
      <sheetName val="T²_x0000__x0000_8-49"/>
      <sheetName val="Ctinh 10kV"/>
      <sheetName val="Du toan chi tiet?coc nuoc"/>
      <sheetName val="T2??)"/>
      <sheetName val="khluong"/>
      <sheetName val="tra?????±@Z"/>
      <sheetName val="YE2?? CONG"/>
      <sheetName val="CtVKdam?Ʀ?????"/>
      <sheetName val="Phan_tich_don_gia_chi_Uet"/>
      <sheetName val="Luong_x0000_mot ngay cong xay lap"/>
      <sheetName val="NC"/>
      <sheetName val="YE2"/>
      <sheetName val="S_ li_u"/>
      <sheetName val="T_ng h_p theo h_c sinh"/>
      <sheetName val="?Ё????䀤_x0001_????䀶_x0001_?晦晦晦䀙_x0001_??䔉_x0000_켶災翶_x0000__x0000_"/>
    </sheetNames>
    <sheetDataSet>
      <sheetData sheetId="0" refreshError="1"/>
      <sheetData sheetId="1" refreshError="1"/>
      <sheetData sheetId="2" refreshError="1"/>
      <sheetData sheetId="3"/>
      <sheetData sheetId="4" refreshError="1"/>
      <sheetData sheetId="5" refreshError="1">
        <row r="10">
          <cell r="Q10">
            <v>58000</v>
          </cell>
        </row>
        <row r="12">
          <cell r="Q12">
            <v>54000</v>
          </cell>
        </row>
        <row r="15">
          <cell r="Q15">
            <v>164</v>
          </cell>
        </row>
        <row r="20">
          <cell r="Q20">
            <v>18000</v>
          </cell>
        </row>
        <row r="21">
          <cell r="Q21">
            <v>50000</v>
          </cell>
        </row>
        <row r="23">
          <cell r="Q23">
            <v>4340</v>
          </cell>
        </row>
        <row r="28">
          <cell r="Q28">
            <v>1364000</v>
          </cell>
        </row>
        <row r="29">
          <cell r="Q29">
            <v>6091</v>
          </cell>
        </row>
        <row r="30">
          <cell r="Q30">
            <v>3500</v>
          </cell>
        </row>
        <row r="40">
          <cell r="Q40">
            <v>4500</v>
          </cell>
        </row>
        <row r="45">
          <cell r="Q45">
            <v>4300</v>
          </cell>
        </row>
        <row r="47">
          <cell r="Q47">
            <v>10500</v>
          </cell>
        </row>
        <row r="48">
          <cell r="Q48">
            <v>2000</v>
          </cell>
        </row>
        <row r="49">
          <cell r="Q49">
            <v>3000</v>
          </cell>
        </row>
        <row r="50">
          <cell r="Q50">
            <v>1200</v>
          </cell>
        </row>
        <row r="51">
          <cell r="Q51">
            <v>1370</v>
          </cell>
        </row>
        <row r="55">
          <cell r="Q55">
            <v>8636.363636363636</v>
          </cell>
        </row>
      </sheetData>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refreshError="1"/>
      <sheetData sheetId="82" refreshError="1"/>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sheetData sheetId="99"/>
      <sheetData sheetId="100"/>
      <sheetData sheetId="101"/>
      <sheetData sheetId="102"/>
      <sheetData sheetId="103"/>
      <sheetData sheetId="104"/>
      <sheetData sheetId="105"/>
      <sheetData sheetId="106"/>
      <sheetData sheetId="107"/>
      <sheetData sheetId="108" refreshError="1"/>
      <sheetData sheetId="109"/>
      <sheetData sheetId="110"/>
      <sheetData sheetId="111"/>
      <sheetData sheetId="112"/>
      <sheetData sheetId="113"/>
      <sheetData sheetId="114"/>
      <sheetData sheetId="115"/>
      <sheetData sheetId="116"/>
      <sheetData sheetId="117"/>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refreshError="1"/>
      <sheetData sheetId="133"/>
      <sheetData sheetId="134"/>
      <sheetData sheetId="135"/>
      <sheetData sheetId="136" refreshError="1"/>
      <sheetData sheetId="137" refreshError="1"/>
      <sheetData sheetId="138" refreshError="1"/>
      <sheetData sheetId="139" refreshError="1"/>
      <sheetData sheetId="140" refreshError="1"/>
      <sheetData sheetId="141"/>
      <sheetData sheetId="142"/>
      <sheetData sheetId="143"/>
      <sheetData sheetId="144"/>
      <sheetData sheetId="145"/>
      <sheetData sheetId="146"/>
      <sheetData sheetId="147"/>
      <sheetData sheetId="148"/>
      <sheetData sheetId="149"/>
      <sheetData sheetId="150"/>
      <sheetData sheetId="151"/>
      <sheetData sheetId="152" refreshError="1"/>
      <sheetData sheetId="153"/>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refreshError="1"/>
      <sheetData sheetId="228" refreshError="1"/>
      <sheetData sheetId="229" refreshError="1"/>
      <sheetData sheetId="230"/>
      <sheetData sheetId="231"/>
      <sheetData sheetId="232" refreshError="1"/>
      <sheetData sheetId="233"/>
      <sheetData sheetId="234"/>
      <sheetData sheetId="235"/>
      <sheetData sheetId="236"/>
      <sheetData sheetId="237"/>
      <sheetData sheetId="238"/>
      <sheetData sheetId="239"/>
      <sheetData sheetId="240" refreshError="1"/>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sheetData sheetId="310" refreshError="1"/>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refreshError="1"/>
      <sheetData sheetId="326" refreshError="1"/>
      <sheetData sheetId="327" refreshError="1"/>
      <sheetData sheetId="328" refreshError="1"/>
      <sheetData sheetId="329"/>
      <sheetData sheetId="330" refreshError="1"/>
      <sheetData sheetId="331"/>
      <sheetData sheetId="332"/>
      <sheetData sheetId="333" refreshError="1"/>
      <sheetData sheetId="334" refreshError="1"/>
      <sheetData sheetId="335"/>
      <sheetData sheetId="336"/>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sheetData sheetId="358"/>
      <sheetData sheetId="359"/>
      <sheetData sheetId="360" refreshError="1"/>
      <sheetData sheetId="361" refreshError="1"/>
      <sheetData sheetId="362" refreshError="1"/>
      <sheetData sheetId="363" refreshError="1"/>
      <sheetData sheetId="364" refreshError="1"/>
      <sheetData sheetId="365"/>
      <sheetData sheetId="366" refreshError="1"/>
      <sheetData sheetId="367" refreshError="1"/>
      <sheetData sheetId="368" refreshError="1"/>
      <sheetData sheetId="369"/>
      <sheetData sheetId="370"/>
      <sheetData sheetId="371"/>
      <sheetData sheetId="372"/>
      <sheetData sheetId="373"/>
      <sheetData sheetId="374"/>
      <sheetData sheetId="375"/>
      <sheetData sheetId="376"/>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sheetData sheetId="386" refreshError="1"/>
      <sheetData sheetId="387"/>
      <sheetData sheetId="388" refreshError="1"/>
      <sheetData sheetId="389"/>
      <sheetData sheetId="390" refreshError="1"/>
      <sheetData sheetId="391"/>
      <sheetData sheetId="392" refreshError="1"/>
      <sheetData sheetId="393"/>
      <sheetData sheetId="394"/>
      <sheetData sheetId="395"/>
      <sheetData sheetId="396"/>
      <sheetData sheetId="397"/>
      <sheetData sheetId="398"/>
      <sheetData sheetId="399"/>
      <sheetData sheetId="400"/>
      <sheetData sheetId="401"/>
      <sheetData sheetId="402"/>
      <sheetData sheetId="403" refreshError="1"/>
      <sheetData sheetId="404" refreshError="1"/>
      <sheetData sheetId="405" refreshError="1"/>
      <sheetData sheetId="406" refreshError="1"/>
      <sheetData sheetId="407"/>
      <sheetData sheetId="408"/>
      <sheetData sheetId="409"/>
      <sheetData sheetId="410"/>
      <sheetData sheetId="411" refreshError="1"/>
      <sheetData sheetId="412" refreshError="1"/>
      <sheetData sheetId="413"/>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sheetData sheetId="427" refreshError="1"/>
      <sheetData sheetId="428" refreshError="1"/>
      <sheetData sheetId="429" refreshError="1"/>
      <sheetData sheetId="430"/>
      <sheetData sheetId="431"/>
      <sheetData sheetId="432"/>
      <sheetData sheetId="433"/>
      <sheetData sheetId="434"/>
      <sheetData sheetId="435" refreshError="1"/>
      <sheetData sheetId="436" refreshError="1"/>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refreshError="1"/>
      <sheetData sheetId="461" refreshError="1"/>
      <sheetData sheetId="462" refreshError="1"/>
      <sheetData sheetId="463"/>
      <sheetData sheetId="464" refreshError="1"/>
      <sheetData sheetId="465" refreshError="1"/>
      <sheetData sheetId="466" refreshError="1"/>
      <sheetData sheetId="467"/>
      <sheetData sheetId="468"/>
      <sheetData sheetId="469" refreshError="1"/>
      <sheetData sheetId="470"/>
      <sheetData sheetId="471" refreshError="1"/>
      <sheetData sheetId="472"/>
      <sheetData sheetId="473" refreshError="1"/>
      <sheetData sheetId="474"/>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sheetData sheetId="537"/>
      <sheetData sheetId="538" refreshError="1"/>
      <sheetData sheetId="539" refreshError="1"/>
      <sheetData sheetId="540" refreshError="1"/>
      <sheetData sheetId="541" refreshError="1"/>
      <sheetData sheetId="542" refreshError="1"/>
      <sheetData sheetId="543" refreshError="1"/>
      <sheetData sheetId="544" refreshError="1"/>
      <sheetData sheetId="545"/>
      <sheetData sheetId="546"/>
      <sheetData sheetId="547"/>
      <sheetData sheetId="548"/>
      <sheetData sheetId="549"/>
      <sheetData sheetId="550"/>
      <sheetData sheetId="551"/>
      <sheetData sheetId="552" refreshError="1"/>
      <sheetData sheetId="553" refreshError="1"/>
      <sheetData sheetId="554" refreshError="1"/>
      <sheetData sheetId="555"/>
      <sheetData sheetId="556"/>
      <sheetData sheetId="557" refreshError="1"/>
      <sheetData sheetId="558" refreshError="1"/>
      <sheetData sheetId="559" refreshError="1"/>
      <sheetData sheetId="560"/>
      <sheetData sheetId="561"/>
      <sheetData sheetId="562" refreshError="1"/>
      <sheetData sheetId="563" refreshError="1"/>
      <sheetData sheetId="564" refreshError="1"/>
      <sheetData sheetId="565" refreshError="1"/>
      <sheetData sheetId="566"/>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sheetData sheetId="584"/>
      <sheetData sheetId="585" refreshError="1"/>
      <sheetData sheetId="586"/>
      <sheetData sheetId="587" refreshError="1"/>
      <sheetData sheetId="588" refreshError="1"/>
      <sheetData sheetId="589"/>
      <sheetData sheetId="590"/>
      <sheetData sheetId="591"/>
      <sheetData sheetId="592"/>
      <sheetData sheetId="593" refreshError="1"/>
      <sheetData sheetId="594" refreshError="1"/>
      <sheetData sheetId="595"/>
      <sheetData sheetId="596"/>
      <sheetData sheetId="597" refreshError="1"/>
      <sheetData sheetId="598"/>
      <sheetData sheetId="599" refreshError="1"/>
      <sheetData sheetId="600"/>
      <sheetData sheetId="601" refreshError="1"/>
      <sheetData sheetId="602" refreshError="1"/>
      <sheetData sheetId="603" refreshError="1"/>
      <sheetData sheetId="604"/>
      <sheetData sheetId="605"/>
      <sheetData sheetId="606" refreshError="1"/>
      <sheetData sheetId="607" refreshError="1"/>
      <sheetData sheetId="608" refreshError="1"/>
      <sheetData sheetId="609"/>
      <sheetData sheetId="610" refreshError="1"/>
      <sheetData sheetId="61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sheetData sheetId="624" refreshError="1"/>
      <sheetData sheetId="625" refreshError="1"/>
      <sheetData sheetId="626" refreshError="1"/>
      <sheetData sheetId="627"/>
      <sheetData sheetId="628" refreshError="1"/>
      <sheetData sheetId="629"/>
      <sheetData sheetId="630" refreshError="1"/>
      <sheetData sheetId="631" refreshError="1"/>
      <sheetData sheetId="632"/>
      <sheetData sheetId="633"/>
      <sheetData sheetId="63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coc (2)"/>
      <sheetName val="bia"/>
      <sheetName val="Input Data"/>
      <sheetName val="Xuly Data (2)"/>
      <sheetName val="Xuly Data"/>
      <sheetName val="TPLTD"/>
      <sheetName val="THDinhM"/>
      <sheetName val="TohopDM"/>
      <sheetName val="THNL"/>
      <sheetName val="DDinh"/>
      <sheetName val="Xamu"/>
      <sheetName val="Becoc"/>
      <sheetName val="KNCLC"/>
      <sheetName val="CVI"/>
      <sheetName val="XL4Poppy"/>
      <sheetName val="Sheet1"/>
      <sheetName val="Solieu"/>
      <sheetName val="Sheet2"/>
      <sheetName val="Xuly 2_x0000__x0000_ (2)"/>
      <sheetName val="Xuly 2?? (2)"/>
      <sheetName val="Gioi thie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2:M13"/>
  <sheetViews>
    <sheetView view="pageBreakPreview" topLeftCell="C1" zoomScale="85" zoomScaleNormal="70" zoomScaleSheetLayoutView="85" workbookViewId="0">
      <selection activeCell="E4" sqref="E4:H4"/>
    </sheetView>
  </sheetViews>
  <sheetFormatPr defaultColWidth="9" defaultRowHeight="15.75"/>
  <cols>
    <col min="1" max="1" width="9" style="207"/>
    <col min="2" max="2" width="7.7109375" style="179" customWidth="1"/>
    <col min="3" max="3" width="28.28515625" style="179" customWidth="1"/>
    <col min="4" max="4" width="25.7109375" style="187" customWidth="1"/>
    <col min="5" max="5" width="16" style="136" customWidth="1"/>
    <col min="6" max="6" width="17.28515625" style="187" customWidth="1"/>
    <col min="7" max="7" width="17.28515625" style="179" customWidth="1"/>
    <col min="8" max="8" width="22.42578125" style="179" customWidth="1"/>
    <col min="9" max="9" width="9" style="178"/>
    <col min="10" max="16384" width="9" style="179"/>
  </cols>
  <sheetData>
    <row r="2" spans="2:13" ht="22.5" customHeight="1">
      <c r="B2" s="722" t="str">
        <f>'Đầu vào'!C3</f>
        <v>UBND HUYỆN PHÚ LỘC</v>
      </c>
      <c r="C2" s="722"/>
      <c r="D2" s="722"/>
      <c r="E2" s="712" t="s">
        <v>1</v>
      </c>
      <c r="F2" s="712"/>
      <c r="G2" s="712"/>
      <c r="H2" s="712"/>
    </row>
    <row r="3" spans="2:13" s="181" customFormat="1" ht="21.75" customHeight="1">
      <c r="B3" s="713" t="str">
        <f>'Đầu vào'!D12</f>
        <v>PHÒNG LAO ĐỘNG - THƯƠNG BINH VÀ XÃ HỘI</v>
      </c>
      <c r="C3" s="713"/>
      <c r="D3" s="713"/>
      <c r="E3" s="723" t="str">
        <f>'BIEU 1 - CC SD ĐẤT'!D3</f>
        <v>Độc lập - Tự do - Hạnh phúc</v>
      </c>
      <c r="F3" s="723"/>
      <c r="G3" s="723"/>
      <c r="H3" s="723"/>
      <c r="I3" s="180"/>
    </row>
    <row r="4" spans="2:13" ht="27" customHeight="1">
      <c r="D4" s="182"/>
      <c r="E4" s="724" t="str">
        <f>+'BIEU 4-HO NGHEO '!H4</f>
        <v>Phú Lộc, ngày …. tháng …. năm 2022</v>
      </c>
      <c r="F4" s="724"/>
      <c r="G4" s="724"/>
      <c r="H4" s="724"/>
    </row>
    <row r="5" spans="2:13" ht="16.5">
      <c r="D5" s="182"/>
      <c r="E5" s="175"/>
      <c r="F5" s="175"/>
      <c r="G5" s="175"/>
      <c r="H5" s="175"/>
    </row>
    <row r="6" spans="2:13" ht="46.5" customHeight="1">
      <c r="B6" s="725" t="str">
        <f>+'Đầu vào'!C12</f>
        <v>BIỂU 05: THỐNG KÊ CƠ CẤU LAO ĐỘNG KHU VỰC DỰ KIẾN THÀNH LẬP THỊ TRẤN LA SƠN NĂM 2021</v>
      </c>
      <c r="C6" s="725"/>
      <c r="D6" s="725"/>
      <c r="E6" s="725"/>
      <c r="F6" s="725"/>
      <c r="G6" s="725"/>
      <c r="H6" s="725"/>
    </row>
    <row r="8" spans="2:13" ht="81" customHeight="1">
      <c r="B8" s="241" t="s">
        <v>3</v>
      </c>
      <c r="C8" s="326" t="s">
        <v>419</v>
      </c>
      <c r="D8" s="260" t="s">
        <v>330</v>
      </c>
      <c r="E8" s="260" t="s">
        <v>331</v>
      </c>
      <c r="F8" s="260" t="s">
        <v>332</v>
      </c>
      <c r="G8" s="242" t="s">
        <v>333</v>
      </c>
      <c r="H8" s="241" t="s">
        <v>286</v>
      </c>
      <c r="I8" s="183"/>
      <c r="J8" s="173"/>
      <c r="K8" s="173"/>
    </row>
    <row r="9" spans="2:13" s="357" customFormat="1" ht="30" customHeight="1">
      <c r="B9" s="358">
        <v>1</v>
      </c>
      <c r="C9" s="359" t="str">
        <f>'BIEU 2-DÂN SỐ  '!C9</f>
        <v>Xã Lộc Sơn</v>
      </c>
      <c r="D9" s="411">
        <v>4743</v>
      </c>
      <c r="E9" s="411">
        <v>3737</v>
      </c>
      <c r="F9" s="411">
        <v>1006</v>
      </c>
      <c r="G9" s="502">
        <f>E9/D9*100</f>
        <v>78.789795488087705</v>
      </c>
      <c r="H9" s="503"/>
    </row>
    <row r="10" spans="2:13" s="357" customFormat="1" ht="30" hidden="1" customHeight="1">
      <c r="B10" s="358">
        <v>2</v>
      </c>
      <c r="C10" s="359" t="s">
        <v>368</v>
      </c>
      <c r="D10" s="410"/>
      <c r="E10" s="410"/>
      <c r="F10" s="410"/>
      <c r="G10" s="360"/>
      <c r="H10" s="361"/>
    </row>
    <row r="11" spans="2:13" s="186" customFormat="1" ht="11.25" customHeight="1">
      <c r="B11" s="210"/>
      <c r="C11" s="210"/>
      <c r="D11" s="215"/>
      <c r="E11" s="215"/>
      <c r="F11" s="215"/>
      <c r="G11" s="216"/>
      <c r="H11" s="210"/>
      <c r="I11" s="184"/>
      <c r="J11" s="174"/>
      <c r="K11" s="185"/>
      <c r="L11" s="172"/>
      <c r="M11" s="172"/>
    </row>
    <row r="12" spans="2:13" s="178" customFormat="1" ht="30" customHeight="1">
      <c r="B12" s="718" t="str">
        <f>+B2</f>
        <v>UBND HUYỆN PHÚ LỘC</v>
      </c>
      <c r="C12" s="718"/>
      <c r="D12" s="718"/>
      <c r="E12" s="718" t="str">
        <f>+B3</f>
        <v>PHÒNG LAO ĐỘNG - THƯƠNG BINH VÀ XÃ HỘI</v>
      </c>
      <c r="F12" s="718"/>
      <c r="G12" s="718"/>
      <c r="H12" s="718"/>
      <c r="I12" s="183"/>
      <c r="J12" s="173"/>
      <c r="K12" s="173"/>
      <c r="L12" s="179"/>
      <c r="M12" s="179"/>
    </row>
    <row r="13" spans="2:13" s="178" customFormat="1">
      <c r="B13" s="721"/>
      <c r="C13" s="721"/>
      <c r="D13" s="721"/>
      <c r="E13" s="721"/>
      <c r="F13" s="721"/>
      <c r="G13" s="721"/>
      <c r="H13" s="721"/>
      <c r="J13" s="179"/>
      <c r="K13" s="179"/>
      <c r="L13" s="179"/>
      <c r="M13" s="179"/>
    </row>
  </sheetData>
  <mergeCells count="10">
    <mergeCell ref="B12:D12"/>
    <mergeCell ref="E12:H12"/>
    <mergeCell ref="B13:D13"/>
    <mergeCell ref="E13:H13"/>
    <mergeCell ref="B2:D2"/>
    <mergeCell ref="E2:H2"/>
    <mergeCell ref="B3:D3"/>
    <mergeCell ref="E3:H3"/>
    <mergeCell ref="E4:H4"/>
    <mergeCell ref="B6:H6"/>
  </mergeCells>
  <printOptions horizontalCentered="1"/>
  <pageMargins left="0.78740157480314965" right="0.78740157480314965" top="0.98425196850393704" bottom="0.78740157480314965" header="0" footer="0"/>
  <pageSetup paperSize="9" scale="9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J25"/>
  <sheetViews>
    <sheetView view="pageBreakPreview" topLeftCell="A11" zoomScale="80" zoomScaleNormal="85" zoomScaleSheetLayoutView="80" workbookViewId="0">
      <selection activeCell="E14" sqref="E14"/>
    </sheetView>
  </sheetViews>
  <sheetFormatPr defaultColWidth="9.140625" defaultRowHeight="16.5"/>
  <cols>
    <col min="1" max="1" width="9.140625" style="161"/>
    <col min="2" max="2" width="6.7109375" style="161" customWidth="1"/>
    <col min="3" max="3" width="34.28515625" style="161" customWidth="1"/>
    <col min="4" max="4" width="13.7109375" style="162" bestFit="1" customWidth="1"/>
    <col min="5" max="5" width="27.5703125" style="161" customWidth="1"/>
    <col min="6" max="6" width="18.140625" style="161" customWidth="1"/>
    <col min="7" max="7" width="24" style="161" customWidth="1"/>
    <col min="8" max="12" width="9.140625" style="161"/>
    <col min="13" max="13" width="26.28515625" style="161" customWidth="1"/>
    <col min="14" max="16384" width="9.140625" style="161"/>
  </cols>
  <sheetData>
    <row r="2" spans="2:10" ht="9.75" customHeight="1">
      <c r="F2" s="163"/>
    </row>
    <row r="3" spans="2:10">
      <c r="B3" s="705" t="str">
        <f>+'Đầu vào'!C3</f>
        <v>UBND HUYỆN PHÚ LỘC</v>
      </c>
      <c r="C3" s="705"/>
      <c r="D3" s="707" t="s">
        <v>1</v>
      </c>
      <c r="E3" s="707"/>
      <c r="F3" s="707"/>
    </row>
    <row r="4" spans="2:10" s="164" customFormat="1" ht="19.5" customHeight="1">
      <c r="B4" s="706" t="str">
        <f>+'Đầu vào'!D13</f>
        <v>PHÒNG GIÁO DỤC VÀ ĐÀO TẠO</v>
      </c>
      <c r="C4" s="706"/>
      <c r="D4" s="728" t="str">
        <f>'BIEU 1 - CC SD ĐẤT'!D3:F3</f>
        <v>Độc lập - Tự do - Hạnh phúc</v>
      </c>
      <c r="E4" s="728"/>
      <c r="F4" s="728"/>
    </row>
    <row r="5" spans="2:10" ht="27.75" customHeight="1">
      <c r="D5" s="709" t="str">
        <f>+'Đầu vào'!D3</f>
        <v>Phú Lộc, ngày …. tháng …. năm 2022</v>
      </c>
      <c r="E5" s="709"/>
      <c r="F5" s="709"/>
    </row>
    <row r="6" spans="2:10" ht="12.75" customHeight="1"/>
    <row r="7" spans="2:10" ht="45" customHeight="1">
      <c r="B7" s="726" t="s">
        <v>767</v>
      </c>
      <c r="C7" s="726"/>
      <c r="D7" s="726"/>
      <c r="E7" s="726"/>
      <c r="F7" s="726"/>
    </row>
    <row r="8" spans="2:10" ht="14.25" customHeight="1"/>
    <row r="9" spans="2:10" ht="47.25" customHeight="1">
      <c r="B9" s="252" t="s">
        <v>3</v>
      </c>
      <c r="C9" s="252" t="s">
        <v>293</v>
      </c>
      <c r="D9" s="261" t="s">
        <v>546</v>
      </c>
      <c r="E9" s="252" t="s">
        <v>0</v>
      </c>
      <c r="F9" s="252" t="s">
        <v>286</v>
      </c>
    </row>
    <row r="10" spans="2:10" ht="33.75" hidden="1" customHeight="1">
      <c r="B10" s="264">
        <v>1</v>
      </c>
      <c r="C10" s="405" t="s">
        <v>453</v>
      </c>
      <c r="D10" s="423">
        <v>18244</v>
      </c>
      <c r="E10" s="167" t="s">
        <v>437</v>
      </c>
      <c r="F10" s="263"/>
      <c r="G10" s="165"/>
      <c r="H10" s="165"/>
      <c r="I10" s="166"/>
      <c r="J10" s="166"/>
    </row>
    <row r="11" spans="2:10" ht="33.75" customHeight="1">
      <c r="B11" s="570">
        <v>1</v>
      </c>
      <c r="C11" s="571" t="s">
        <v>584</v>
      </c>
      <c r="D11" s="654">
        <v>20724</v>
      </c>
      <c r="E11" s="572" t="s">
        <v>585</v>
      </c>
      <c r="F11" s="263"/>
      <c r="G11" s="165"/>
      <c r="H11" s="165"/>
      <c r="I11" s="166"/>
      <c r="J11" s="166"/>
    </row>
    <row r="12" spans="2:10" ht="33.75" customHeight="1">
      <c r="B12" s="570">
        <v>2</v>
      </c>
      <c r="C12" s="573" t="s">
        <v>586</v>
      </c>
      <c r="D12" s="574"/>
      <c r="E12" s="572"/>
      <c r="F12" s="263"/>
      <c r="G12" s="165"/>
      <c r="H12" s="165"/>
      <c r="I12" s="166"/>
      <c r="J12" s="166"/>
    </row>
    <row r="13" spans="2:10" ht="33.75" customHeight="1">
      <c r="B13" s="575"/>
      <c r="C13" s="576" t="s">
        <v>587</v>
      </c>
      <c r="D13" s="577">
        <v>16438</v>
      </c>
      <c r="E13" s="572" t="s">
        <v>585</v>
      </c>
      <c r="F13" s="263"/>
      <c r="G13" s="165"/>
      <c r="H13" s="165"/>
      <c r="I13" s="166"/>
      <c r="J13" s="166"/>
    </row>
    <row r="14" spans="2:10" ht="33.75" customHeight="1">
      <c r="B14" s="575"/>
      <c r="C14" s="576" t="s">
        <v>588</v>
      </c>
      <c r="D14" s="577">
        <v>1500</v>
      </c>
      <c r="E14" s="572" t="s">
        <v>589</v>
      </c>
      <c r="F14" s="263"/>
      <c r="G14" s="165"/>
      <c r="H14" s="165"/>
      <c r="I14" s="166"/>
      <c r="J14" s="166"/>
    </row>
    <row r="15" spans="2:10" ht="33.75" customHeight="1">
      <c r="B15" s="570">
        <v>3</v>
      </c>
      <c r="C15" s="573" t="s">
        <v>590</v>
      </c>
      <c r="D15" s="574"/>
      <c r="E15" s="572" t="s">
        <v>592</v>
      </c>
      <c r="F15" s="263"/>
      <c r="G15" s="165"/>
      <c r="H15" s="165"/>
      <c r="I15" s="166"/>
      <c r="J15" s="166"/>
    </row>
    <row r="16" spans="2:10" ht="33.75" customHeight="1">
      <c r="B16" s="575"/>
      <c r="C16" s="576" t="s">
        <v>587</v>
      </c>
      <c r="D16" s="577">
        <v>9770</v>
      </c>
      <c r="E16" s="572" t="s">
        <v>592</v>
      </c>
      <c r="F16" s="263"/>
      <c r="G16" s="165"/>
      <c r="H16" s="165"/>
      <c r="I16" s="166"/>
      <c r="J16" s="166"/>
    </row>
    <row r="17" spans="2:10" ht="33.75" customHeight="1">
      <c r="B17" s="575"/>
      <c r="C17" s="576" t="s">
        <v>588</v>
      </c>
      <c r="D17" s="577">
        <v>2571</v>
      </c>
      <c r="E17" s="572" t="s">
        <v>593</v>
      </c>
      <c r="F17" s="263"/>
      <c r="G17" s="165"/>
      <c r="H17" s="165"/>
      <c r="I17" s="166"/>
      <c r="J17" s="166"/>
    </row>
    <row r="18" spans="2:10" ht="33.75" customHeight="1">
      <c r="B18" s="570">
        <v>4</v>
      </c>
      <c r="C18" s="573" t="s">
        <v>591</v>
      </c>
      <c r="D18" s="574"/>
      <c r="E18" s="572"/>
      <c r="F18" s="263"/>
      <c r="G18" s="165"/>
      <c r="H18" s="165"/>
      <c r="I18" s="166"/>
      <c r="J18" s="166"/>
    </row>
    <row r="19" spans="2:10" ht="40.5" customHeight="1">
      <c r="B19" s="575"/>
      <c r="C19" s="576" t="s">
        <v>587</v>
      </c>
      <c r="D19" s="577">
        <v>8856.2000000000007</v>
      </c>
      <c r="E19" s="578" t="s">
        <v>585</v>
      </c>
      <c r="F19" s="263"/>
      <c r="G19" s="165"/>
      <c r="H19" s="165"/>
      <c r="I19" s="166"/>
      <c r="J19" s="166"/>
    </row>
    <row r="20" spans="2:10" ht="33" customHeight="1">
      <c r="B20" s="575"/>
      <c r="C20" s="576" t="s">
        <v>588</v>
      </c>
      <c r="D20" s="461">
        <v>5789</v>
      </c>
      <c r="E20" s="578" t="s">
        <v>593</v>
      </c>
      <c r="F20" s="437"/>
      <c r="G20" s="165"/>
      <c r="H20" s="165"/>
      <c r="I20" s="166"/>
      <c r="J20" s="166"/>
    </row>
    <row r="21" spans="2:10" s="168" customFormat="1" ht="47.25" customHeight="1">
      <c r="B21" s="727" t="str">
        <f>+B3</f>
        <v>UBND HUYỆN PHÚ LỘC</v>
      </c>
      <c r="C21" s="727"/>
      <c r="D21" s="727" t="str">
        <f>+B4</f>
        <v>PHÒNG GIÁO DỤC VÀ ĐÀO TẠO</v>
      </c>
      <c r="E21" s="727"/>
      <c r="F21" s="727"/>
    </row>
    <row r="22" spans="2:10">
      <c r="B22" s="217"/>
      <c r="C22" s="217"/>
      <c r="D22" s="218"/>
      <c r="E22" s="217"/>
      <c r="F22" s="217"/>
    </row>
    <row r="23" spans="2:10">
      <c r="B23" s="169"/>
      <c r="C23" s="169"/>
      <c r="D23" s="170"/>
      <c r="E23" s="169"/>
      <c r="F23" s="169"/>
    </row>
    <row r="24" spans="2:10">
      <c r="C24" s="705"/>
      <c r="D24" s="705"/>
      <c r="E24" s="171"/>
      <c r="F24" s="171"/>
    </row>
    <row r="25" spans="2:10">
      <c r="C25" s="171"/>
      <c r="E25" s="171"/>
      <c r="F25" s="171"/>
    </row>
  </sheetData>
  <mergeCells count="9">
    <mergeCell ref="C24:D24"/>
    <mergeCell ref="B7:F7"/>
    <mergeCell ref="D21:F21"/>
    <mergeCell ref="B21:C21"/>
    <mergeCell ref="D3:F3"/>
    <mergeCell ref="D4:F4"/>
    <mergeCell ref="D5:F5"/>
    <mergeCell ref="B3:C3"/>
    <mergeCell ref="B4:C4"/>
  </mergeCells>
  <printOptions horizontalCentered="1"/>
  <pageMargins left="0.98425196850393704" right="0.59055118110236227" top="0.78740157480314965" bottom="0.59055118110236227" header="0" footer="0"/>
  <pageSetup paperSize="9" scale="84"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2:G15"/>
  <sheetViews>
    <sheetView tabSelected="1" view="pageBreakPreview" zoomScale="70" zoomScaleNormal="85" zoomScaleSheetLayoutView="70" workbookViewId="0">
      <selection activeCell="E14" sqref="E14"/>
    </sheetView>
  </sheetViews>
  <sheetFormatPr defaultColWidth="9.140625" defaultRowHeight="16.5"/>
  <cols>
    <col min="1" max="1" width="9.140625" style="2"/>
    <col min="2" max="2" width="7.140625" style="2" customWidth="1"/>
    <col min="3" max="3" width="33.5703125" style="2" customWidth="1"/>
    <col min="4" max="4" width="18.85546875" style="2" customWidth="1"/>
    <col min="5" max="5" width="29.85546875" style="2" customWidth="1"/>
    <col min="6" max="6" width="15.85546875" style="2" customWidth="1"/>
    <col min="7" max="16384" width="9.140625" style="2"/>
  </cols>
  <sheetData>
    <row r="2" spans="2:7">
      <c r="E2" s="730"/>
      <c r="F2" s="730"/>
    </row>
    <row r="3" spans="2:7" ht="23.25" customHeight="1">
      <c r="B3" s="692" t="str">
        <f>+'Đầu vào'!C3</f>
        <v>UBND HUYỆN PHÚ LỘC</v>
      </c>
      <c r="C3" s="692"/>
      <c r="D3" s="683" t="s">
        <v>1</v>
      </c>
      <c r="E3" s="683"/>
      <c r="F3" s="683"/>
    </row>
    <row r="4" spans="2:7" s="80" customFormat="1" ht="21.75" customHeight="1">
      <c r="B4" s="683" t="s">
        <v>776</v>
      </c>
      <c r="C4" s="683"/>
      <c r="D4" s="693" t="str">
        <f>'BIEU 6-GIAO DUC'!D4:F4</f>
        <v>Độc lập - Tự do - Hạnh phúc</v>
      </c>
      <c r="E4" s="693"/>
      <c r="F4" s="693"/>
    </row>
    <row r="5" spans="2:7" ht="23.25" customHeight="1">
      <c r="D5" s="689" t="str">
        <f>+'Đầu vào'!D3</f>
        <v>Phú Lộc, ngày …. tháng …. năm 2022</v>
      </c>
      <c r="E5" s="689"/>
      <c r="F5" s="689"/>
    </row>
    <row r="7" spans="2:7" ht="45.75" customHeight="1">
      <c r="B7" s="684" t="s">
        <v>768</v>
      </c>
      <c r="C7" s="684"/>
      <c r="D7" s="684"/>
      <c r="E7" s="684"/>
      <c r="F7" s="684"/>
    </row>
    <row r="9" spans="2:7" ht="66.75" customHeight="1">
      <c r="B9" s="404" t="s">
        <v>3</v>
      </c>
      <c r="C9" s="245" t="s">
        <v>293</v>
      </c>
      <c r="D9" s="245" t="s">
        <v>547</v>
      </c>
      <c r="E9" s="245" t="s">
        <v>0</v>
      </c>
      <c r="F9" s="245" t="s">
        <v>286</v>
      </c>
    </row>
    <row r="10" spans="2:7" ht="30.75" customHeight="1">
      <c r="B10" s="225">
        <v>1</v>
      </c>
      <c r="C10" s="407" t="s">
        <v>476</v>
      </c>
      <c r="D10" s="579">
        <v>1849.4</v>
      </c>
      <c r="E10" s="143" t="s">
        <v>602</v>
      </c>
      <c r="F10" s="265"/>
    </row>
    <row r="11" spans="2:7" s="79" customFormat="1" ht="47.25" customHeight="1">
      <c r="B11" s="731" t="str">
        <f>+B3</f>
        <v>UBND HUYỆN PHÚ LỘC</v>
      </c>
      <c r="C11" s="731"/>
      <c r="D11" s="731" t="str">
        <f>+B4</f>
        <v>VĂN PHÒNG HĐND VÀ UBND</v>
      </c>
      <c r="E11" s="731"/>
      <c r="F11" s="731"/>
      <c r="G11" s="82"/>
    </row>
    <row r="12" spans="2:7" ht="17.25">
      <c r="B12" s="219"/>
      <c r="C12" s="219"/>
      <c r="D12" s="219"/>
      <c r="E12" s="220"/>
      <c r="F12" s="220"/>
    </row>
    <row r="13" spans="2:7" ht="17.25">
      <c r="B13" s="76"/>
      <c r="C13" s="76"/>
      <c r="D13" s="76"/>
      <c r="E13" s="81"/>
      <c r="F13" s="81"/>
    </row>
    <row r="14" spans="2:7" ht="17.25">
      <c r="B14" s="76"/>
      <c r="C14" s="76"/>
      <c r="D14" s="76"/>
      <c r="E14" s="81"/>
      <c r="F14" s="81"/>
    </row>
    <row r="15" spans="2:7">
      <c r="C15" s="729"/>
      <c r="D15" s="729"/>
      <c r="E15" s="729"/>
      <c r="F15" s="729"/>
    </row>
  </sheetData>
  <mergeCells count="11">
    <mergeCell ref="C15:D15"/>
    <mergeCell ref="E15:F15"/>
    <mergeCell ref="B7:F7"/>
    <mergeCell ref="E2:F2"/>
    <mergeCell ref="D3:F3"/>
    <mergeCell ref="D4:F4"/>
    <mergeCell ref="D5:F5"/>
    <mergeCell ref="D11:F11"/>
    <mergeCell ref="B11:C11"/>
    <mergeCell ref="B3:C3"/>
    <mergeCell ref="B4:C4"/>
  </mergeCells>
  <printOptions horizontalCentered="1"/>
  <pageMargins left="0.78740157480314965" right="0.78740157480314965" top="0.98425196850393704" bottom="0.78740157480314965" header="0" footer="0"/>
  <pageSetup paperSize="9" scale="81"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2:K36"/>
  <sheetViews>
    <sheetView view="pageBreakPreview" topLeftCell="A31" zoomScale="85" zoomScaleNormal="85" zoomScaleSheetLayoutView="85" workbookViewId="0">
      <selection activeCell="C17" sqref="C17"/>
    </sheetView>
  </sheetViews>
  <sheetFormatPr defaultColWidth="9.140625" defaultRowHeight="16.5"/>
  <cols>
    <col min="1" max="1" width="9.140625" style="2"/>
    <col min="2" max="2" width="7.140625" style="2" customWidth="1"/>
    <col min="3" max="3" width="41.5703125" style="2" customWidth="1"/>
    <col min="4" max="4" width="15.85546875" style="2" customWidth="1"/>
    <col min="5" max="5" width="28.140625" style="453" customWidth="1"/>
    <col min="6" max="6" width="16" style="2" customWidth="1"/>
    <col min="7" max="16384" width="9.140625" style="2"/>
  </cols>
  <sheetData>
    <row r="2" spans="2:6" ht="18" customHeight="1">
      <c r="B2" s="729" t="str">
        <f>+'Đầu vào'!C3</f>
        <v>UBND HUYỆN PHÚ LỘC</v>
      </c>
      <c r="C2" s="729"/>
      <c r="D2" s="674" t="s">
        <v>1</v>
      </c>
      <c r="E2" s="674"/>
      <c r="F2" s="674"/>
    </row>
    <row r="3" spans="2:6" s="80" customFormat="1" ht="21.75" customHeight="1">
      <c r="B3" s="732" t="str">
        <f>+'Đầu vào'!D15</f>
        <v xml:space="preserve">PHÒNG VĂN HÓA VÀ THÔNG TIN </v>
      </c>
      <c r="C3" s="732"/>
      <c r="D3" s="733" t="str">
        <f>'BIEU 6-GIAO DUC'!D4:F4</f>
        <v>Độc lập - Tự do - Hạnh phúc</v>
      </c>
      <c r="E3" s="733"/>
      <c r="F3" s="733"/>
    </row>
    <row r="4" spans="2:6" ht="20.25" customHeight="1">
      <c r="D4" s="689" t="str">
        <f>+'Đầu vào'!D3</f>
        <v>Phú Lộc, ngày …. tháng …. năm 2022</v>
      </c>
      <c r="E4" s="689"/>
      <c r="F4" s="689"/>
    </row>
    <row r="6" spans="2:6" ht="54" customHeight="1">
      <c r="B6" s="684" t="str">
        <f>+'Đầu vào'!C15</f>
        <v>BIỂU 08: THỐNG KÊ CÁC CÔNG TRÌNH VĂN HÓA, THỂ DỤC THỂ THAO KHU VỰC DỰ KIẾN THÀNH LẬP THỊ TRẤN LA SƠN NĂM 2021</v>
      </c>
      <c r="C6" s="684"/>
      <c r="D6" s="684"/>
      <c r="E6" s="684"/>
      <c r="F6" s="684"/>
    </row>
    <row r="8" spans="2:6" ht="38.25" customHeight="1">
      <c r="B8" s="451" t="s">
        <v>3</v>
      </c>
      <c r="C8" s="451" t="str">
        <f>+'BIEU 7-Y TE'!C9</f>
        <v>Danh mục</v>
      </c>
      <c r="D8" s="451" t="s">
        <v>548</v>
      </c>
      <c r="E8" s="451" t="str">
        <f>+'BIEU 7-Y TE'!E9</f>
        <v>Địa điểm</v>
      </c>
      <c r="F8" s="451" t="str">
        <f>+'BIEU 7-Y TE'!F9</f>
        <v>Ghi chú</v>
      </c>
    </row>
    <row r="9" spans="2:6" ht="40.5" customHeight="1">
      <c r="B9" s="580" t="s">
        <v>69</v>
      </c>
      <c r="C9" s="573" t="s">
        <v>391</v>
      </c>
      <c r="D9" s="581"/>
      <c r="E9" s="580"/>
      <c r="F9" s="451"/>
    </row>
    <row r="10" spans="2:6" ht="40.5" customHeight="1">
      <c r="B10" s="265">
        <v>1</v>
      </c>
      <c r="C10" s="489" t="s">
        <v>594</v>
      </c>
      <c r="D10" s="585">
        <v>1550</v>
      </c>
      <c r="E10" s="265" t="s">
        <v>589</v>
      </c>
      <c r="F10" s="225"/>
    </row>
    <row r="11" spans="2:6" ht="40.5" customHeight="1">
      <c r="B11" s="265">
        <v>2</v>
      </c>
      <c r="C11" s="489" t="s">
        <v>595</v>
      </c>
      <c r="D11" s="585">
        <v>1900</v>
      </c>
      <c r="E11" s="265" t="s">
        <v>592</v>
      </c>
      <c r="F11" s="424"/>
    </row>
    <row r="12" spans="2:6" ht="40.5" customHeight="1">
      <c r="B12" s="265">
        <v>3</v>
      </c>
      <c r="C12" s="489" t="s">
        <v>596</v>
      </c>
      <c r="D12" s="265">
        <v>300</v>
      </c>
      <c r="E12" s="265" t="s">
        <v>585</v>
      </c>
      <c r="F12" s="225"/>
    </row>
    <row r="13" spans="2:6" ht="40.5" customHeight="1">
      <c r="B13" s="580" t="s">
        <v>70</v>
      </c>
      <c r="C13" s="573" t="s">
        <v>456</v>
      </c>
      <c r="D13" s="583"/>
      <c r="E13" s="584"/>
      <c r="F13" s="225"/>
    </row>
    <row r="14" spans="2:6" ht="40.5" customHeight="1">
      <c r="B14" s="265">
        <v>1</v>
      </c>
      <c r="C14" s="489" t="s">
        <v>597</v>
      </c>
      <c r="D14" s="585">
        <v>2200</v>
      </c>
      <c r="E14" s="265" t="s">
        <v>593</v>
      </c>
      <c r="F14" s="225"/>
    </row>
    <row r="15" spans="2:6" ht="40.5" customHeight="1">
      <c r="B15" s="265">
        <v>2</v>
      </c>
      <c r="C15" s="489" t="s">
        <v>598</v>
      </c>
      <c r="D15" s="585">
        <v>3500</v>
      </c>
      <c r="E15" s="265" t="s">
        <v>592</v>
      </c>
      <c r="F15" s="225"/>
    </row>
    <row r="16" spans="2:6" ht="40.5" customHeight="1">
      <c r="B16" s="265">
        <v>3</v>
      </c>
      <c r="C16" s="489" t="s">
        <v>599</v>
      </c>
      <c r="D16" s="265">
        <v>200</v>
      </c>
      <c r="E16" s="265" t="s">
        <v>585</v>
      </c>
      <c r="F16" s="225"/>
    </row>
    <row r="17" spans="2:11" ht="40.5" customHeight="1">
      <c r="B17" s="265">
        <v>4</v>
      </c>
      <c r="C17" s="489" t="s">
        <v>600</v>
      </c>
      <c r="D17" s="265">
        <v>120</v>
      </c>
      <c r="E17" s="265" t="s">
        <v>593</v>
      </c>
      <c r="F17" s="225"/>
    </row>
    <row r="18" spans="2:11" ht="40.5" customHeight="1">
      <c r="B18" s="265">
        <v>5</v>
      </c>
      <c r="C18" s="489" t="s">
        <v>601</v>
      </c>
      <c r="D18" s="265">
        <v>150</v>
      </c>
      <c r="E18" s="265" t="s">
        <v>585</v>
      </c>
      <c r="F18" s="225"/>
    </row>
    <row r="19" spans="2:11" s="459" customFormat="1" ht="17.25" hidden="1">
      <c r="B19" s="456"/>
      <c r="C19" s="457"/>
      <c r="D19" s="458"/>
      <c r="E19" s="515"/>
      <c r="F19" s="435"/>
      <c r="H19" s="460"/>
      <c r="I19" s="460"/>
      <c r="J19" s="460"/>
      <c r="K19" s="460"/>
    </row>
    <row r="20" spans="2:11" s="459" customFormat="1" ht="17.25" hidden="1">
      <c r="B20" s="456"/>
      <c r="C20" s="457"/>
      <c r="D20" s="458"/>
      <c r="E20" s="515"/>
      <c r="F20" s="435"/>
      <c r="H20" s="460"/>
      <c r="I20" s="460"/>
      <c r="J20" s="460"/>
      <c r="K20" s="460"/>
    </row>
    <row r="21" spans="2:11" s="459" customFormat="1" ht="17.25" hidden="1">
      <c r="B21" s="456"/>
      <c r="C21" s="457"/>
      <c r="D21" s="458"/>
      <c r="E21" s="515"/>
      <c r="F21" s="435"/>
      <c r="H21" s="460"/>
      <c r="I21" s="460"/>
      <c r="J21" s="460"/>
      <c r="K21" s="460"/>
    </row>
    <row r="22" spans="2:11" s="459" customFormat="1" ht="17.25" hidden="1">
      <c r="B22" s="456"/>
      <c r="C22" s="457"/>
      <c r="D22" s="458"/>
      <c r="E22" s="515"/>
      <c r="F22" s="435"/>
      <c r="H22" s="460"/>
      <c r="I22" s="460"/>
      <c r="J22" s="460"/>
      <c r="K22" s="460"/>
    </row>
    <row r="23" spans="2:11" s="459" customFormat="1" ht="17.25" hidden="1">
      <c r="B23" s="456"/>
      <c r="C23" s="457"/>
      <c r="D23" s="458"/>
      <c r="E23" s="515"/>
      <c r="F23" s="435"/>
      <c r="H23" s="460"/>
      <c r="I23" s="460"/>
      <c r="J23" s="460"/>
      <c r="K23" s="460"/>
    </row>
    <row r="24" spans="2:11" ht="24.75" hidden="1" customHeight="1">
      <c r="B24" s="325" t="s">
        <v>70</v>
      </c>
      <c r="C24" s="352" t="s">
        <v>368</v>
      </c>
      <c r="D24" s="325"/>
      <c r="E24" s="451"/>
      <c r="F24" s="325"/>
    </row>
    <row r="25" spans="2:11" s="146" customFormat="1" ht="16.5" hidden="1" customHeight="1">
      <c r="B25" s="266">
        <v>1</v>
      </c>
      <c r="C25" s="158" t="s">
        <v>370</v>
      </c>
      <c r="D25" s="196"/>
      <c r="E25" s="426"/>
      <c r="F25" s="266"/>
      <c r="H25" s="2"/>
      <c r="I25" s="2"/>
      <c r="J25" s="2"/>
      <c r="K25" s="2"/>
    </row>
    <row r="26" spans="2:11" s="146" customFormat="1" ht="16.5" hidden="1" customHeight="1">
      <c r="B26" s="266">
        <v>2</v>
      </c>
      <c r="C26" s="158" t="s">
        <v>352</v>
      </c>
      <c r="D26" s="196"/>
      <c r="E26" s="426"/>
      <c r="F26" s="266"/>
      <c r="H26" s="324"/>
      <c r="I26" s="324"/>
      <c r="J26" s="324"/>
      <c r="K26" s="324"/>
    </row>
    <row r="27" spans="2:11" s="146" customFormat="1" ht="16.5" hidden="1" customHeight="1">
      <c r="B27" s="266">
        <v>3</v>
      </c>
      <c r="C27" s="158" t="s">
        <v>353</v>
      </c>
      <c r="D27" s="196"/>
      <c r="E27" s="426"/>
      <c r="F27" s="266"/>
      <c r="H27" s="324"/>
      <c r="I27" s="324"/>
      <c r="J27" s="324"/>
      <c r="K27" s="324"/>
    </row>
    <row r="28" spans="2:11" s="146" customFormat="1" ht="16.5" hidden="1" customHeight="1">
      <c r="B28" s="266">
        <v>4</v>
      </c>
      <c r="C28" s="158" t="s">
        <v>354</v>
      </c>
      <c r="D28" s="196"/>
      <c r="E28" s="426"/>
      <c r="F28" s="266"/>
      <c r="H28" s="324"/>
      <c r="I28" s="324"/>
      <c r="J28" s="324"/>
      <c r="K28" s="324"/>
    </row>
    <row r="29" spans="2:11" s="146" customFormat="1" ht="16.5" hidden="1" customHeight="1">
      <c r="B29" s="266">
        <v>5</v>
      </c>
      <c r="C29" s="158" t="s">
        <v>355</v>
      </c>
      <c r="D29" s="196"/>
      <c r="E29" s="426"/>
      <c r="F29" s="266"/>
      <c r="H29" s="324"/>
      <c r="I29" s="324"/>
      <c r="J29" s="324"/>
      <c r="K29" s="324"/>
    </row>
    <row r="30" spans="2:11" s="146" customFormat="1" ht="16.5" hidden="1" customHeight="1">
      <c r="B30" s="266">
        <v>6</v>
      </c>
      <c r="C30" s="158" t="s">
        <v>420</v>
      </c>
      <c r="D30" s="196"/>
      <c r="E30" s="426"/>
      <c r="F30" s="266"/>
      <c r="J30" s="147"/>
    </row>
    <row r="31" spans="2:11" ht="48" customHeight="1">
      <c r="B31" s="727" t="str">
        <f>+B2</f>
        <v>UBND HUYỆN PHÚ LỘC</v>
      </c>
      <c r="C31" s="727"/>
      <c r="D31" s="727" t="str">
        <f>+B3</f>
        <v xml:space="preserve">PHÒNG VĂN HÓA VÀ THÔNG TIN </v>
      </c>
      <c r="E31" s="727"/>
      <c r="F31" s="727"/>
    </row>
    <row r="32" spans="2:11" ht="21.75" customHeight="1">
      <c r="B32" s="219"/>
      <c r="C32" s="219"/>
      <c r="D32" s="219"/>
      <c r="E32" s="455"/>
      <c r="F32" s="219"/>
    </row>
    <row r="33" spans="2:6" ht="36.75" customHeight="1">
      <c r="B33" s="145"/>
      <c r="C33" s="145"/>
      <c r="D33" s="145"/>
      <c r="E33" s="452"/>
      <c r="F33" s="145"/>
    </row>
    <row r="34" spans="2:6" ht="36.75" customHeight="1">
      <c r="B34" s="145"/>
      <c r="C34" s="145"/>
      <c r="D34" s="145"/>
      <c r="E34" s="452"/>
      <c r="F34" s="145"/>
    </row>
    <row r="35" spans="2:6" ht="36.75" customHeight="1">
      <c r="B35" s="145"/>
      <c r="C35" s="145"/>
      <c r="D35" s="145"/>
      <c r="E35" s="452"/>
      <c r="F35" s="145"/>
    </row>
    <row r="36" spans="2:6" ht="36.75" customHeight="1">
      <c r="C36" s="729"/>
      <c r="D36" s="729"/>
      <c r="E36" s="729"/>
      <c r="F36" s="729"/>
    </row>
  </sheetData>
  <mergeCells count="10">
    <mergeCell ref="C36:D36"/>
    <mergeCell ref="E36:F36"/>
    <mergeCell ref="B6:F6"/>
    <mergeCell ref="D31:F31"/>
    <mergeCell ref="B31:C31"/>
    <mergeCell ref="B3:C3"/>
    <mergeCell ref="B2:C2"/>
    <mergeCell ref="D3:F3"/>
    <mergeCell ref="D2:F2"/>
    <mergeCell ref="D4:F4"/>
  </mergeCells>
  <printOptions horizontalCentered="1"/>
  <pageMargins left="0.98425196850393704" right="0.59055118110236227" top="0.78740157480314965" bottom="0.59055118110236227" header="0" footer="0"/>
  <pageSetup paperSize="9" scale="78"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2:F19"/>
  <sheetViews>
    <sheetView view="pageBreakPreview" topLeftCell="A7" zoomScale="85" zoomScaleNormal="85" zoomScaleSheetLayoutView="85" workbookViewId="0">
      <selection activeCell="B19" sqref="B19:C19"/>
    </sheetView>
  </sheetViews>
  <sheetFormatPr defaultColWidth="9.140625" defaultRowHeight="16.5"/>
  <cols>
    <col min="1" max="1" width="9.140625" style="2"/>
    <col min="2" max="2" width="7.7109375" style="74" customWidth="1"/>
    <col min="3" max="3" width="47.5703125" style="2" customWidth="1"/>
    <col min="4" max="4" width="16.28515625" style="79" customWidth="1"/>
    <col min="5" max="5" width="24.28515625" style="2" customWidth="1"/>
    <col min="6" max="6" width="15.140625" style="2" customWidth="1"/>
    <col min="7" max="16384" width="9.140625" style="2"/>
  </cols>
  <sheetData>
    <row r="2" spans="2:6">
      <c r="E2" s="730"/>
      <c r="F2" s="730"/>
    </row>
    <row r="3" spans="2:6">
      <c r="B3" s="729" t="str">
        <f>+'Đầu vào'!C3</f>
        <v>UBND HUYỆN PHÚ LỘC</v>
      </c>
      <c r="C3" s="729"/>
      <c r="D3" s="674" t="s">
        <v>1</v>
      </c>
      <c r="E3" s="674"/>
      <c r="F3" s="674"/>
    </row>
    <row r="4" spans="2:6" s="80" customFormat="1" ht="21.75" customHeight="1">
      <c r="B4" s="732" t="str">
        <f>+'Đầu vào'!D16</f>
        <v>PHÒNG KINH TẾ - HẠ TẦNG</v>
      </c>
      <c r="C4" s="732"/>
      <c r="D4" s="733" t="str">
        <f>'BIEU 6-GIAO DUC'!D4:F4</f>
        <v>Độc lập - Tự do - Hạnh phúc</v>
      </c>
      <c r="E4" s="733"/>
      <c r="F4" s="733"/>
    </row>
    <row r="5" spans="2:6" ht="21.75" customHeight="1">
      <c r="D5" s="689" t="str">
        <f>+'Đầu vào'!D3</f>
        <v>Phú Lộc, ngày …. tháng …. năm 2022</v>
      </c>
      <c r="E5" s="689"/>
      <c r="F5" s="689"/>
    </row>
    <row r="6" spans="2:6" ht="9" customHeight="1"/>
    <row r="7" spans="2:6" ht="39" customHeight="1">
      <c r="B7" s="684" t="str">
        <f>+'Đầu vào'!C16</f>
        <v>BIỂU 09: THỐNG KÊ CÁC CÔNG TRÌNH THƯƠNG MẠI DỊCH VỤ KHU VỰC DỰ KIẾN THÀNH LẬP THỊ TRẤN LA SƠN NĂM 2021</v>
      </c>
      <c r="C7" s="684"/>
      <c r="D7" s="684"/>
      <c r="E7" s="684"/>
      <c r="F7" s="684"/>
    </row>
    <row r="9" spans="2:6" ht="42" customHeight="1">
      <c r="B9" s="537" t="s">
        <v>3</v>
      </c>
      <c r="C9" s="537" t="s">
        <v>293</v>
      </c>
      <c r="D9" s="537" t="s">
        <v>549</v>
      </c>
      <c r="E9" s="537" t="s">
        <v>550</v>
      </c>
      <c r="F9" s="537" t="s">
        <v>286</v>
      </c>
    </row>
    <row r="10" spans="2:6" ht="27" customHeight="1">
      <c r="B10" s="648">
        <v>1</v>
      </c>
      <c r="C10" s="647" t="s">
        <v>763</v>
      </c>
      <c r="D10" s="649"/>
      <c r="E10" s="648" t="s">
        <v>585</v>
      </c>
      <c r="F10" s="642"/>
    </row>
    <row r="11" spans="2:6" ht="25.5" customHeight="1">
      <c r="B11" s="265">
        <v>2</v>
      </c>
      <c r="C11" s="586" t="s">
        <v>605</v>
      </c>
      <c r="D11" s="587">
        <v>691</v>
      </c>
      <c r="E11" s="588" t="s">
        <v>592</v>
      </c>
      <c r="F11" s="588"/>
    </row>
    <row r="12" spans="2:6" ht="25.5" customHeight="1">
      <c r="B12" s="648">
        <v>3</v>
      </c>
      <c r="C12" s="576" t="s">
        <v>606</v>
      </c>
      <c r="D12" s="589">
        <v>330</v>
      </c>
      <c r="E12" s="590" t="s">
        <v>592</v>
      </c>
      <c r="F12" s="590"/>
    </row>
    <row r="13" spans="2:6" ht="25.5" customHeight="1">
      <c r="B13" s="265">
        <v>4</v>
      </c>
      <c r="C13" s="576" t="s">
        <v>607</v>
      </c>
      <c r="D13" s="591">
        <v>3054.7</v>
      </c>
      <c r="E13" s="592" t="s">
        <v>592</v>
      </c>
      <c r="F13" s="590"/>
    </row>
    <row r="14" spans="2:6" ht="25.5" customHeight="1">
      <c r="B14" s="648">
        <v>5</v>
      </c>
      <c r="C14" s="576" t="s">
        <v>608</v>
      </c>
      <c r="D14" s="591">
        <v>600</v>
      </c>
      <c r="E14" s="592" t="s">
        <v>593</v>
      </c>
      <c r="F14" s="590"/>
    </row>
    <row r="15" spans="2:6" ht="25.5" customHeight="1">
      <c r="B15" s="265">
        <v>6</v>
      </c>
      <c r="C15" s="576" t="s">
        <v>609</v>
      </c>
      <c r="D15" s="591">
        <v>500</v>
      </c>
      <c r="E15" s="592" t="s">
        <v>593</v>
      </c>
      <c r="F15" s="590"/>
    </row>
    <row r="16" spans="2:6" ht="25.5" customHeight="1">
      <c r="B16" s="648">
        <v>7</v>
      </c>
      <c r="C16" s="593" t="s">
        <v>610</v>
      </c>
      <c r="D16" s="591">
        <v>300</v>
      </c>
      <c r="E16" s="592" t="s">
        <v>592</v>
      </c>
      <c r="F16" s="590"/>
    </row>
    <row r="17" spans="2:6" ht="25.5" customHeight="1">
      <c r="B17" s="735" t="s">
        <v>398</v>
      </c>
      <c r="C17" s="736"/>
      <c r="D17" s="594">
        <f>SUM(D11:D16)</f>
        <v>5475.7</v>
      </c>
      <c r="E17" s="582"/>
      <c r="F17" s="592"/>
    </row>
    <row r="18" spans="2:6" ht="25.5" customHeight="1">
      <c r="E18" s="211"/>
      <c r="F18" s="655"/>
    </row>
    <row r="19" spans="2:6" ht="18.75" customHeight="1">
      <c r="B19" s="692"/>
      <c r="C19" s="692"/>
      <c r="D19" s="692"/>
      <c r="E19" s="692"/>
      <c r="F19" s="734"/>
    </row>
  </sheetData>
  <mergeCells count="10">
    <mergeCell ref="B19:C19"/>
    <mergeCell ref="D19:F19"/>
    <mergeCell ref="D5:F5"/>
    <mergeCell ref="B7:F7"/>
    <mergeCell ref="B17:C17"/>
    <mergeCell ref="E2:F2"/>
    <mergeCell ref="B3:C3"/>
    <mergeCell ref="B4:C4"/>
    <mergeCell ref="D3:F3"/>
    <mergeCell ref="D4:F4"/>
  </mergeCells>
  <printOptions horizontalCentered="1"/>
  <pageMargins left="0.98425196850393704" right="0.59055118110236204" top="0.78740157480314998" bottom="0.59055118110236204" header="0" footer="0"/>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2:L41"/>
  <sheetViews>
    <sheetView view="pageBreakPreview" zoomScale="85" zoomScaleSheetLayoutView="85" workbookViewId="0">
      <selection activeCell="E14" sqref="E14"/>
    </sheetView>
  </sheetViews>
  <sheetFormatPr defaultColWidth="9.140625" defaultRowHeight="16.5"/>
  <cols>
    <col min="1" max="1" width="9.140625" style="337"/>
    <col min="2" max="2" width="8.7109375" style="337" customWidth="1"/>
    <col min="3" max="3" width="39" style="337" customWidth="1"/>
    <col min="4" max="4" width="12.7109375" style="337" customWidth="1"/>
    <col min="5" max="5" width="21.7109375" style="337" customWidth="1"/>
    <col min="6" max="6" width="16.5703125" style="337" customWidth="1"/>
    <col min="7" max="7" width="9.140625" style="337"/>
    <col min="8" max="8" width="39.5703125" style="337" customWidth="1"/>
    <col min="9" max="10" width="15.28515625" style="337" customWidth="1"/>
    <col min="11" max="11" width="9.140625" style="337"/>
    <col min="12" max="12" width="12.28515625" style="337" bestFit="1" customWidth="1"/>
    <col min="13" max="16384" width="9.140625" style="337"/>
  </cols>
  <sheetData>
    <row r="2" spans="2:12" ht="18.75" customHeight="1">
      <c r="B2" s="711" t="str">
        <f>+'Đầu vào'!C3</f>
        <v>UBND HUYỆN PHÚ LỘC</v>
      </c>
      <c r="C2" s="711"/>
      <c r="D2" s="712" t="s">
        <v>1</v>
      </c>
      <c r="E2" s="712"/>
      <c r="F2" s="712"/>
    </row>
    <row r="3" spans="2:12" ht="18.75" customHeight="1">
      <c r="B3" s="712" t="str">
        <f>+'Đầu vào'!D17</f>
        <v>PHÒNG KINH TẾ - HẠ TẦNG</v>
      </c>
      <c r="C3" s="712"/>
      <c r="D3" s="723" t="s">
        <v>321</v>
      </c>
      <c r="E3" s="723"/>
      <c r="F3" s="723"/>
    </row>
    <row r="4" spans="2:12" ht="26.25" customHeight="1">
      <c r="D4" s="715" t="str">
        <f>+'Đầu vào'!D3</f>
        <v>Phú Lộc, ngày …. tháng …. năm 2022</v>
      </c>
      <c r="E4" s="715"/>
      <c r="F4" s="715"/>
    </row>
    <row r="5" spans="2:12" ht="11.25" customHeight="1"/>
    <row r="6" spans="2:12" ht="54.75" customHeight="1">
      <c r="B6" s="710" t="str">
        <f>+'Đầu vào'!C17</f>
        <v>BIỂU 10: THỐNG KÊ DIỆN TÍCH ĐẤT CÂY XANH SỬ DỤNG CÔNG CỘNG KHU VỰC DỰ KIẾN THÀNH LẬP THỊ TRẤN LA SƠN NĂM 2021</v>
      </c>
      <c r="C6" s="710"/>
      <c r="D6" s="710"/>
      <c r="E6" s="710"/>
      <c r="F6" s="710"/>
    </row>
    <row r="7" spans="2:12" ht="13.5" customHeight="1"/>
    <row r="8" spans="2:12" ht="35.1" customHeight="1">
      <c r="B8" s="330" t="s">
        <v>3</v>
      </c>
      <c r="C8" s="327" t="s">
        <v>293</v>
      </c>
      <c r="D8" s="330" t="s">
        <v>320</v>
      </c>
      <c r="E8" s="330" t="s">
        <v>322</v>
      </c>
      <c r="F8" s="330" t="s">
        <v>286</v>
      </c>
    </row>
    <row r="9" spans="2:12" s="333" customFormat="1" ht="30" hidden="1" customHeight="1">
      <c r="B9" s="363" t="s">
        <v>69</v>
      </c>
      <c r="C9" s="364" t="s">
        <v>437</v>
      </c>
      <c r="D9" s="330" t="s">
        <v>421</v>
      </c>
      <c r="E9" s="308"/>
      <c r="F9" s="363"/>
      <c r="G9" s="328"/>
      <c r="H9" s="737" t="s">
        <v>422</v>
      </c>
      <c r="I9" s="365"/>
      <c r="J9" s="365"/>
      <c r="K9" s="328"/>
      <c r="L9" s="366"/>
    </row>
    <row r="10" spans="2:12" s="333" customFormat="1" ht="27.75" customHeight="1">
      <c r="B10" s="31">
        <v>1</v>
      </c>
      <c r="C10" s="489" t="s">
        <v>423</v>
      </c>
      <c r="D10" s="369" t="s">
        <v>421</v>
      </c>
      <c r="E10" s="408"/>
      <c r="F10" s="363"/>
      <c r="G10" s="371"/>
      <c r="H10" s="738"/>
      <c r="I10" s="372"/>
      <c r="J10" s="372"/>
      <c r="K10" s="372"/>
      <c r="L10" s="372"/>
    </row>
    <row r="11" spans="2:12" s="333" customFormat="1" ht="27.75" customHeight="1">
      <c r="B11" s="31">
        <v>2</v>
      </c>
      <c r="C11" s="489" t="s">
        <v>518</v>
      </c>
      <c r="D11" s="369" t="s">
        <v>421</v>
      </c>
      <c r="E11" s="408"/>
      <c r="F11" s="363"/>
      <c r="G11" s="371"/>
      <c r="H11" s="738"/>
      <c r="I11" s="372"/>
      <c r="J11" s="372"/>
      <c r="K11" s="372"/>
      <c r="L11" s="372"/>
    </row>
    <row r="12" spans="2:12" s="415" customFormat="1" ht="27.75" customHeight="1">
      <c r="B12" s="31">
        <v>3</v>
      </c>
      <c r="C12" s="489" t="s">
        <v>519</v>
      </c>
      <c r="D12" s="369" t="s">
        <v>421</v>
      </c>
      <c r="E12" s="408"/>
      <c r="F12" s="363"/>
      <c r="G12" s="371"/>
      <c r="H12" s="738"/>
      <c r="I12" s="372"/>
      <c r="J12" s="372"/>
      <c r="K12" s="372"/>
      <c r="L12" s="372"/>
    </row>
    <row r="13" spans="2:12" s="415" customFormat="1" ht="27.75" customHeight="1">
      <c r="B13" s="31">
        <v>4</v>
      </c>
      <c r="C13" s="490" t="s">
        <v>520</v>
      </c>
      <c r="D13" s="369" t="s">
        <v>421</v>
      </c>
      <c r="E13" s="408"/>
      <c r="F13" s="363"/>
      <c r="G13" s="371"/>
      <c r="H13" s="738"/>
      <c r="I13" s="372"/>
      <c r="J13" s="372"/>
      <c r="K13" s="372"/>
      <c r="L13" s="372"/>
    </row>
    <row r="14" spans="2:12" s="415" customFormat="1" ht="27.75" customHeight="1">
      <c r="B14" s="31"/>
      <c r="C14" s="491"/>
      <c r="D14" s="369"/>
      <c r="E14" s="408"/>
      <c r="F14" s="363"/>
      <c r="G14" s="371"/>
      <c r="H14" s="738"/>
      <c r="I14" s="372"/>
      <c r="J14" s="372"/>
      <c r="K14" s="372"/>
      <c r="L14" s="372"/>
    </row>
    <row r="15" spans="2:12" s="333" customFormat="1" ht="27.75" hidden="1" customHeight="1">
      <c r="B15" s="31"/>
      <c r="C15" s="489"/>
      <c r="D15" s="369"/>
      <c r="E15" s="408"/>
      <c r="F15" s="363"/>
      <c r="G15" s="371"/>
      <c r="H15" s="738"/>
      <c r="I15" s="372"/>
      <c r="J15" s="372"/>
      <c r="K15" s="372"/>
      <c r="L15" s="372"/>
    </row>
    <row r="16" spans="2:12" s="333" customFormat="1" ht="27.75" hidden="1" customHeight="1">
      <c r="B16" s="31"/>
      <c r="C16" s="489"/>
      <c r="D16" s="369"/>
      <c r="E16" s="408"/>
      <c r="F16" s="363"/>
      <c r="G16" s="371"/>
      <c r="H16" s="738"/>
      <c r="I16" s="372"/>
      <c r="J16" s="372"/>
      <c r="K16" s="372"/>
      <c r="L16" s="372"/>
    </row>
    <row r="17" spans="2:12" s="333" customFormat="1" ht="23.1" customHeight="1">
      <c r="B17" s="367"/>
      <c r="C17" s="403" t="s">
        <v>398</v>
      </c>
      <c r="D17" s="336" t="s">
        <v>421</v>
      </c>
      <c r="E17" s="308">
        <f>SUM(E10:E16)</f>
        <v>0</v>
      </c>
      <c r="F17" s="363"/>
      <c r="G17" s="371"/>
      <c r="H17" s="738"/>
      <c r="I17" s="372"/>
      <c r="J17" s="372"/>
      <c r="K17" s="372"/>
      <c r="L17" s="372"/>
    </row>
    <row r="18" spans="2:12" s="333" customFormat="1" ht="30" hidden="1" customHeight="1">
      <c r="B18" s="363" t="s">
        <v>70</v>
      </c>
      <c r="C18" s="364" t="s">
        <v>368</v>
      </c>
      <c r="D18" s="330" t="s">
        <v>421</v>
      </c>
      <c r="E18" s="370"/>
      <c r="F18" s="363"/>
      <c r="G18" s="371"/>
      <c r="H18" s="738"/>
      <c r="I18" s="372"/>
      <c r="J18" s="372"/>
      <c r="K18" s="372"/>
      <c r="L18" s="372"/>
    </row>
    <row r="19" spans="2:12" s="333" customFormat="1" ht="23.1" hidden="1" customHeight="1">
      <c r="B19" s="367">
        <v>1</v>
      </c>
      <c r="C19" s="368" t="s">
        <v>423</v>
      </c>
      <c r="D19" s="369" t="s">
        <v>421</v>
      </c>
      <c r="E19" s="370"/>
      <c r="F19" s="363"/>
      <c r="G19" s="371"/>
      <c r="H19" s="738"/>
      <c r="I19" s="372"/>
      <c r="J19" s="372"/>
      <c r="K19" s="372"/>
      <c r="L19" s="372"/>
    </row>
    <row r="20" spans="2:12" s="333" customFormat="1" ht="23.1" hidden="1" customHeight="1">
      <c r="B20" s="367">
        <v>2</v>
      </c>
      <c r="C20" s="373" t="s">
        <v>424</v>
      </c>
      <c r="D20" s="369" t="s">
        <v>421</v>
      </c>
      <c r="E20" s="370"/>
      <c r="F20" s="363"/>
      <c r="G20" s="371"/>
      <c r="H20" s="738"/>
      <c r="I20" s="372"/>
      <c r="J20" s="372"/>
      <c r="K20" s="372"/>
      <c r="L20" s="372"/>
    </row>
    <row r="21" spans="2:12" s="333" customFormat="1" ht="23.1" hidden="1" customHeight="1">
      <c r="B21" s="367">
        <v>3</v>
      </c>
      <c r="C21" s="368" t="s">
        <v>425</v>
      </c>
      <c r="D21" s="369" t="s">
        <v>421</v>
      </c>
      <c r="E21" s="370"/>
      <c r="F21" s="363"/>
      <c r="G21" s="371"/>
      <c r="H21" s="738"/>
      <c r="I21" s="372"/>
      <c r="J21" s="372"/>
      <c r="K21" s="372"/>
      <c r="L21" s="372"/>
    </row>
    <row r="22" spans="2:12" s="333" customFormat="1" ht="23.1" hidden="1" customHeight="1">
      <c r="B22" s="367">
        <v>4</v>
      </c>
      <c r="C22" s="368" t="s">
        <v>426</v>
      </c>
      <c r="D22" s="369" t="s">
        <v>421</v>
      </c>
      <c r="E22" s="370"/>
      <c r="F22" s="363"/>
      <c r="G22" s="371"/>
      <c r="H22" s="738"/>
      <c r="I22" s="372"/>
      <c r="J22" s="372"/>
      <c r="K22" s="372"/>
      <c r="L22" s="372"/>
    </row>
    <row r="23" spans="2:12" s="333" customFormat="1" ht="23.1" hidden="1" customHeight="1">
      <c r="B23" s="367">
        <v>5</v>
      </c>
      <c r="C23" s="374" t="s">
        <v>427</v>
      </c>
      <c r="D23" s="369" t="s">
        <v>421</v>
      </c>
      <c r="E23" s="370"/>
      <c r="F23" s="363"/>
      <c r="G23" s="371"/>
      <c r="H23" s="738"/>
      <c r="I23" s="372"/>
      <c r="J23" s="372"/>
      <c r="K23" s="372"/>
      <c r="L23" s="372"/>
    </row>
    <row r="24" spans="2:12" s="333" customFormat="1" ht="10.5" customHeight="1">
      <c r="B24" s="221"/>
      <c r="C24" s="221"/>
      <c r="D24" s="221"/>
      <c r="E24" s="221"/>
      <c r="F24" s="221"/>
      <c r="H24" s="337"/>
      <c r="I24" s="337"/>
      <c r="J24" s="337"/>
      <c r="K24" s="337"/>
      <c r="L24" s="337"/>
    </row>
    <row r="25" spans="2:12" s="333" customFormat="1" ht="27" customHeight="1">
      <c r="B25" s="718" t="str">
        <f>+B2</f>
        <v>UBND HUYỆN PHÚ LỘC</v>
      </c>
      <c r="C25" s="718"/>
      <c r="D25" s="718" t="str">
        <f>+B3</f>
        <v>PHÒNG KINH TẾ - HẠ TẦNG</v>
      </c>
      <c r="E25" s="718"/>
      <c r="F25" s="718"/>
      <c r="H25" s="337"/>
      <c r="I25" s="337"/>
      <c r="J25" s="337"/>
      <c r="K25" s="337"/>
      <c r="L25" s="337"/>
    </row>
    <row r="26" spans="2:12" s="333" customFormat="1" ht="27" customHeight="1">
      <c r="B26" s="337"/>
      <c r="C26" s="337"/>
      <c r="D26" s="337"/>
      <c r="E26" s="337"/>
      <c r="F26" s="337"/>
      <c r="H26" s="337"/>
      <c r="I26" s="337"/>
      <c r="J26" s="337"/>
      <c r="K26" s="337"/>
      <c r="L26" s="337"/>
    </row>
    <row r="27" spans="2:12" s="333" customFormat="1" ht="27" customHeight="1">
      <c r="B27" s="337"/>
      <c r="C27" s="337"/>
      <c r="D27" s="337"/>
      <c r="E27" s="337"/>
      <c r="F27" s="337"/>
      <c r="H27" s="337"/>
      <c r="I27" s="337"/>
      <c r="J27" s="337"/>
      <c r="K27" s="337"/>
      <c r="L27" s="337"/>
    </row>
    <row r="28" spans="2:12" s="333" customFormat="1" ht="27" customHeight="1">
      <c r="B28" s="337"/>
      <c r="C28" s="337"/>
      <c r="D28" s="337"/>
      <c r="E28" s="337"/>
      <c r="F28" s="337"/>
      <c r="H28" s="337"/>
      <c r="I28" s="337"/>
      <c r="J28" s="337"/>
      <c r="K28" s="337"/>
      <c r="L28" s="337"/>
    </row>
    <row r="29" spans="2:12" s="333" customFormat="1" ht="27" customHeight="1">
      <c r="B29" s="337"/>
      <c r="C29" s="337"/>
      <c r="D29" s="337"/>
      <c r="E29" s="337"/>
      <c r="F29" s="337"/>
      <c r="H29" s="337"/>
      <c r="I29" s="337"/>
      <c r="J29" s="337"/>
      <c r="K29" s="337"/>
      <c r="L29" s="337"/>
    </row>
    <row r="30" spans="2:12" s="333" customFormat="1" ht="27" customHeight="1">
      <c r="B30" s="337"/>
      <c r="C30" s="337"/>
      <c r="D30" s="337"/>
      <c r="E30" s="337"/>
      <c r="F30" s="337"/>
      <c r="H30" s="337"/>
      <c r="I30" s="337"/>
      <c r="J30" s="337"/>
      <c r="K30" s="337"/>
      <c r="L30" s="337"/>
    </row>
    <row r="31" spans="2:12" s="333" customFormat="1" ht="22.5" customHeight="1">
      <c r="B31" s="337"/>
      <c r="C31" s="337"/>
      <c r="D31" s="337"/>
      <c r="E31" s="337"/>
      <c r="F31" s="337"/>
      <c r="H31" s="337"/>
      <c r="I31" s="337"/>
      <c r="J31" s="337"/>
      <c r="K31" s="337"/>
      <c r="L31" s="337"/>
    </row>
    <row r="32" spans="2:12" s="333" customFormat="1" ht="22.5" customHeight="1">
      <c r="B32" s="337"/>
      <c r="C32" s="337"/>
      <c r="D32" s="337"/>
      <c r="E32" s="337"/>
      <c r="F32" s="337"/>
      <c r="H32" s="337"/>
      <c r="I32" s="337"/>
      <c r="J32" s="337"/>
      <c r="K32" s="337"/>
      <c r="L32" s="337"/>
    </row>
    <row r="33" ht="29.25" customHeight="1"/>
    <row r="34" ht="34.5" customHeight="1"/>
    <row r="35" ht="34.5" customHeight="1"/>
    <row r="36" ht="20.25" customHeight="1"/>
    <row r="37" ht="20.25" customHeight="1"/>
    <row r="38" ht="20.25" customHeight="1"/>
    <row r="39" ht="20.25" customHeight="1"/>
    <row r="40" ht="20.25" customHeight="1"/>
    <row r="41" ht="20.25" customHeight="1"/>
  </sheetData>
  <mergeCells count="9">
    <mergeCell ref="H9:H23"/>
    <mergeCell ref="B25:C25"/>
    <mergeCell ref="D25:F25"/>
    <mergeCell ref="B2:C2"/>
    <mergeCell ref="D2:F2"/>
    <mergeCell ref="B3:C3"/>
    <mergeCell ref="D3:F3"/>
    <mergeCell ref="D4:F4"/>
    <mergeCell ref="B6:F6"/>
  </mergeCells>
  <printOptions horizontalCentered="1"/>
  <pageMargins left="0.98425196850393704" right="0.59055118110236227" top="0.78740157480314965" bottom="0.59055118110236227" header="0" footer="0"/>
  <pageSetup paperSize="9" scale="86"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2:L95"/>
  <sheetViews>
    <sheetView view="pageBreakPreview" topLeftCell="A7" zoomScale="85" zoomScaleSheetLayoutView="85" workbookViewId="0">
      <selection activeCell="F13" sqref="F13"/>
    </sheetView>
  </sheetViews>
  <sheetFormatPr defaultColWidth="9.140625" defaultRowHeight="16.5"/>
  <cols>
    <col min="1" max="1" width="9.140625" style="337"/>
    <col min="2" max="2" width="7.28515625" style="332" customWidth="1"/>
    <col min="3" max="3" width="36.42578125" style="337" customWidth="1"/>
    <col min="4" max="4" width="20.7109375" style="201" customWidth="1"/>
    <col min="5" max="5" width="18.85546875" style="493" customWidth="1"/>
    <col min="6" max="7" width="14.5703125" style="337" customWidth="1"/>
    <col min="8" max="8" width="14.5703125" style="157" customWidth="1"/>
    <col min="9" max="9" width="23.140625" style="202" customWidth="1"/>
    <col min="10" max="10" width="14.28515625" style="152" customWidth="1"/>
    <col min="11" max="11" width="19.85546875" style="152" customWidth="1"/>
    <col min="12" max="12" width="19.140625" style="337" customWidth="1"/>
    <col min="13" max="13" width="20.7109375" style="337" customWidth="1"/>
    <col min="14" max="16" width="12.85546875" style="337" customWidth="1"/>
    <col min="17" max="17" width="15.85546875" style="337" customWidth="1"/>
    <col min="18" max="16384" width="9.140625" style="337"/>
  </cols>
  <sheetData>
    <row r="2" spans="2:11" ht="20.25" customHeight="1">
      <c r="B2" s="711" t="str">
        <f>'BIEU 9-TMDV'!B3:C3</f>
        <v>UBND HUYỆN PHÚ LỘC</v>
      </c>
      <c r="C2" s="711"/>
      <c r="D2" s="711"/>
      <c r="E2" s="711"/>
      <c r="F2" s="740" t="s">
        <v>1</v>
      </c>
      <c r="G2" s="740"/>
      <c r="H2" s="740"/>
      <c r="I2" s="740"/>
      <c r="J2" s="740"/>
      <c r="K2" s="335"/>
    </row>
    <row r="3" spans="2:11" ht="20.25" customHeight="1">
      <c r="B3" s="740" t="s">
        <v>414</v>
      </c>
      <c r="C3" s="740"/>
      <c r="D3" s="740"/>
      <c r="E3" s="740"/>
      <c r="F3" s="741" t="s">
        <v>321</v>
      </c>
      <c r="G3" s="741"/>
      <c r="H3" s="741"/>
      <c r="I3" s="741"/>
      <c r="J3" s="741"/>
      <c r="K3" s="335"/>
    </row>
    <row r="4" spans="2:11" ht="25.5" customHeight="1">
      <c r="B4" s="535"/>
      <c r="C4" s="536"/>
      <c r="E4" s="535"/>
      <c r="F4" s="742" t="s">
        <v>502</v>
      </c>
      <c r="G4" s="742"/>
      <c r="H4" s="742"/>
      <c r="I4" s="742"/>
      <c r="J4" s="742"/>
      <c r="K4" s="148"/>
    </row>
    <row r="5" spans="2:11" ht="18" customHeight="1">
      <c r="B5" s="535"/>
      <c r="C5" s="536"/>
      <c r="E5" s="535"/>
      <c r="F5" s="536"/>
      <c r="G5" s="536"/>
    </row>
    <row r="6" spans="2:11" ht="41.25" customHeight="1">
      <c r="B6" s="725" t="str">
        <f>+'Đầu vào'!C18</f>
        <v>BIỂU 10: THỐNG KÊ HỆ THỐNG ĐƯỜNG GIAO THÔNG KHU VỰC DỰ KIẾN THÀNH LẬP THỊ TRẤN LA SƠN NĂM 2021</v>
      </c>
      <c r="C6" s="725"/>
      <c r="D6" s="725"/>
      <c r="E6" s="725"/>
      <c r="F6" s="725"/>
      <c r="G6" s="725"/>
      <c r="H6" s="725"/>
      <c r="I6" s="725"/>
      <c r="J6" s="725"/>
      <c r="K6" s="337"/>
    </row>
    <row r="7" spans="2:11" ht="10.5" customHeight="1">
      <c r="B7" s="535"/>
      <c r="C7" s="536"/>
      <c r="E7" s="535"/>
      <c r="F7" s="536"/>
      <c r="G7" s="536"/>
    </row>
    <row r="8" spans="2:11" ht="54.75" customHeight="1">
      <c r="B8" s="253" t="s">
        <v>3</v>
      </c>
      <c r="C8" s="253" t="s">
        <v>293</v>
      </c>
      <c r="D8" s="253" t="s">
        <v>346</v>
      </c>
      <c r="E8" s="253" t="s">
        <v>347</v>
      </c>
      <c r="F8" s="253" t="s">
        <v>533</v>
      </c>
      <c r="G8" s="253" t="s">
        <v>532</v>
      </c>
      <c r="H8" s="253" t="s">
        <v>531</v>
      </c>
      <c r="I8" s="253" t="s">
        <v>530</v>
      </c>
      <c r="J8" s="253" t="s">
        <v>286</v>
      </c>
      <c r="K8" s="149" t="s">
        <v>324</v>
      </c>
    </row>
    <row r="9" spans="2:11" s="335" customFormat="1" ht="35.1" customHeight="1">
      <c r="B9" s="551" t="s">
        <v>69</v>
      </c>
      <c r="C9" s="267" t="s">
        <v>611</v>
      </c>
      <c r="D9" s="90"/>
      <c r="E9" s="551"/>
      <c r="F9" s="551"/>
      <c r="G9" s="551"/>
      <c r="H9" s="595">
        <f>H10+H12+H16</f>
        <v>7442.6</v>
      </c>
      <c r="I9" s="595">
        <f>SUM(I10:I16)</f>
        <v>477093.9</v>
      </c>
      <c r="J9" s="616"/>
      <c r="K9" s="427" t="s">
        <v>428</v>
      </c>
    </row>
    <row r="10" spans="2:11" s="552" customFormat="1" ht="35.1" customHeight="1">
      <c r="B10" s="94">
        <v>1</v>
      </c>
      <c r="C10" s="596" t="s">
        <v>612</v>
      </c>
      <c r="D10" s="426" t="s">
        <v>613</v>
      </c>
      <c r="E10" s="426" t="s">
        <v>614</v>
      </c>
      <c r="F10" s="426">
        <v>20.5</v>
      </c>
      <c r="G10" s="426">
        <v>36</v>
      </c>
      <c r="H10" s="597">
        <v>3657.1</v>
      </c>
      <c r="I10" s="598">
        <f>H10*G10</f>
        <v>131655.6</v>
      </c>
      <c r="J10" s="456"/>
      <c r="K10" s="427"/>
    </row>
    <row r="11" spans="2:11" s="650" customFormat="1" ht="35.1" customHeight="1">
      <c r="B11" s="94">
        <v>2</v>
      </c>
      <c r="C11" s="596" t="s">
        <v>770</v>
      </c>
      <c r="D11" s="426" t="s">
        <v>616</v>
      </c>
      <c r="E11" s="426" t="s">
        <v>771</v>
      </c>
      <c r="F11" s="426">
        <v>24</v>
      </c>
      <c r="G11" s="659"/>
      <c r="H11" s="657"/>
      <c r="I11" s="658"/>
      <c r="J11" s="659" t="s">
        <v>772</v>
      </c>
      <c r="K11" s="427"/>
    </row>
    <row r="12" spans="2:11" s="552" customFormat="1" ht="35.1" customHeight="1">
      <c r="B12" s="94">
        <v>3</v>
      </c>
      <c r="C12" s="596" t="s">
        <v>769</v>
      </c>
      <c r="D12" s="599"/>
      <c r="E12" s="599"/>
      <c r="F12" s="150"/>
      <c r="G12" s="150"/>
      <c r="H12" s="600"/>
      <c r="I12" s="598"/>
      <c r="J12" s="656"/>
      <c r="K12" s="427"/>
    </row>
    <row r="13" spans="2:11" s="552" customFormat="1" ht="35.1" customHeight="1">
      <c r="B13" s="94" t="s">
        <v>263</v>
      </c>
      <c r="C13" s="596" t="s">
        <v>477</v>
      </c>
      <c r="D13" s="426" t="s">
        <v>616</v>
      </c>
      <c r="E13" s="426" t="s">
        <v>617</v>
      </c>
      <c r="F13" s="601">
        <v>31</v>
      </c>
      <c r="G13" s="426">
        <v>31</v>
      </c>
      <c r="H13" s="597">
        <v>2231.5</v>
      </c>
      <c r="I13" s="598">
        <f t="shared" ref="I13:I16" si="0">H13*G13</f>
        <v>69176.5</v>
      </c>
      <c r="J13" s="456"/>
      <c r="K13" s="427"/>
    </row>
    <row r="14" spans="2:11" s="552" customFormat="1" ht="35.1" customHeight="1">
      <c r="B14" s="94" t="s">
        <v>359</v>
      </c>
      <c r="C14" s="596" t="s">
        <v>478</v>
      </c>
      <c r="D14" s="426" t="s">
        <v>618</v>
      </c>
      <c r="E14" s="426" t="s">
        <v>619</v>
      </c>
      <c r="F14" s="426">
        <v>14</v>
      </c>
      <c r="G14" s="426">
        <v>26</v>
      </c>
      <c r="H14" s="597">
        <v>2000</v>
      </c>
      <c r="I14" s="598">
        <f t="shared" si="0"/>
        <v>52000</v>
      </c>
      <c r="J14" s="456"/>
      <c r="K14" s="427"/>
    </row>
    <row r="15" spans="2:11" s="552" customFormat="1" ht="35.1" customHeight="1">
      <c r="B15" s="94" t="s">
        <v>361</v>
      </c>
      <c r="C15" s="596" t="s">
        <v>620</v>
      </c>
      <c r="D15" s="426" t="s">
        <v>619</v>
      </c>
      <c r="E15" s="426" t="s">
        <v>621</v>
      </c>
      <c r="F15" s="601">
        <v>7</v>
      </c>
      <c r="G15" s="426">
        <v>26</v>
      </c>
      <c r="H15" s="597">
        <v>3092.8</v>
      </c>
      <c r="I15" s="598">
        <f t="shared" si="0"/>
        <v>80412.800000000003</v>
      </c>
      <c r="J15" s="456"/>
      <c r="K15" s="427"/>
    </row>
    <row r="16" spans="2:11" s="552" customFormat="1" ht="35.1" customHeight="1">
      <c r="B16" s="94">
        <v>4</v>
      </c>
      <c r="C16" s="596" t="s">
        <v>622</v>
      </c>
      <c r="D16" s="426" t="s">
        <v>623</v>
      </c>
      <c r="E16" s="426" t="s">
        <v>624</v>
      </c>
      <c r="F16" s="426">
        <v>22</v>
      </c>
      <c r="G16" s="426">
        <v>38</v>
      </c>
      <c r="H16" s="602">
        <v>3785.5</v>
      </c>
      <c r="I16" s="598">
        <f t="shared" si="0"/>
        <v>143849</v>
      </c>
      <c r="J16" s="617"/>
      <c r="K16" s="427"/>
    </row>
    <row r="17" spans="2:11" s="552" customFormat="1" ht="35.1" customHeight="1">
      <c r="B17" s="551" t="s">
        <v>70</v>
      </c>
      <c r="C17" s="603" t="s">
        <v>429</v>
      </c>
      <c r="D17" s="90"/>
      <c r="E17" s="551"/>
      <c r="F17" s="604"/>
      <c r="G17" s="604"/>
      <c r="H17" s="605">
        <f>SUM(H18:H30)</f>
        <v>20991.899999999998</v>
      </c>
      <c r="I17" s="605">
        <f>SUM(I18:I30)</f>
        <v>379466.35000000003</v>
      </c>
      <c r="J17" s="617"/>
      <c r="K17" s="427"/>
    </row>
    <row r="18" spans="2:11" s="552" customFormat="1" ht="35.1" customHeight="1">
      <c r="B18" s="265">
        <v>1</v>
      </c>
      <c r="C18" s="596" t="s">
        <v>625</v>
      </c>
      <c r="D18" s="599"/>
      <c r="E18" s="599"/>
      <c r="F18" s="606">
        <v>31</v>
      </c>
      <c r="G18" s="606">
        <v>31</v>
      </c>
      <c r="H18" s="607">
        <v>2770</v>
      </c>
      <c r="I18" s="598">
        <f>H18*G18</f>
        <v>85870</v>
      </c>
      <c r="J18" s="456"/>
      <c r="K18" s="427"/>
    </row>
    <row r="19" spans="2:11" s="552" customFormat="1" ht="35.1" customHeight="1">
      <c r="B19" s="265">
        <v>2</v>
      </c>
      <c r="C19" s="596" t="s">
        <v>626</v>
      </c>
      <c r="D19" s="599" t="s">
        <v>627</v>
      </c>
      <c r="E19" s="599" t="s">
        <v>623</v>
      </c>
      <c r="F19" s="606">
        <v>19.5</v>
      </c>
      <c r="G19" s="606">
        <v>19.5</v>
      </c>
      <c r="H19" s="607">
        <v>3908</v>
      </c>
      <c r="I19" s="598">
        <f t="shared" ref="I19:I30" si="1">H19*G19</f>
        <v>76206</v>
      </c>
      <c r="J19" s="617"/>
      <c r="K19" s="427"/>
    </row>
    <row r="20" spans="2:11" s="552" customFormat="1" ht="35.1" customHeight="1">
      <c r="B20" s="265">
        <v>3</v>
      </c>
      <c r="C20" s="406" t="s">
        <v>628</v>
      </c>
      <c r="D20" s="426" t="s">
        <v>623</v>
      </c>
      <c r="E20" s="426" t="s">
        <v>629</v>
      </c>
      <c r="F20" s="601">
        <v>8</v>
      </c>
      <c r="G20" s="606">
        <v>19.5</v>
      </c>
      <c r="H20" s="602">
        <v>2138</v>
      </c>
      <c r="I20" s="598">
        <f t="shared" si="1"/>
        <v>41691</v>
      </c>
      <c r="J20" s="618"/>
      <c r="K20" s="427"/>
    </row>
    <row r="21" spans="2:11" s="552" customFormat="1" ht="35.1" customHeight="1">
      <c r="B21" s="265">
        <v>4</v>
      </c>
      <c r="C21" s="406" t="s">
        <v>628</v>
      </c>
      <c r="D21" s="426" t="s">
        <v>630</v>
      </c>
      <c r="E21" s="426" t="s">
        <v>631</v>
      </c>
      <c r="F21" s="601">
        <v>8</v>
      </c>
      <c r="G21" s="606">
        <v>19.5</v>
      </c>
      <c r="H21" s="602">
        <v>2009</v>
      </c>
      <c r="I21" s="598">
        <f t="shared" si="1"/>
        <v>39175.5</v>
      </c>
      <c r="J21" s="618"/>
      <c r="K21" s="427"/>
    </row>
    <row r="22" spans="2:11" s="552" customFormat="1" ht="35.1" customHeight="1">
      <c r="B22" s="265">
        <v>5</v>
      </c>
      <c r="C22" s="406" t="s">
        <v>632</v>
      </c>
      <c r="D22" s="426" t="s">
        <v>633</v>
      </c>
      <c r="E22" s="426" t="s">
        <v>634</v>
      </c>
      <c r="F22" s="601">
        <v>7</v>
      </c>
      <c r="G22" s="426">
        <v>16.5</v>
      </c>
      <c r="H22" s="597">
        <v>729.3</v>
      </c>
      <c r="I22" s="598">
        <f t="shared" si="1"/>
        <v>12033.449999999999</v>
      </c>
      <c r="J22" s="618"/>
      <c r="K22" s="427"/>
    </row>
    <row r="23" spans="2:11" s="416" customFormat="1" ht="29.25" customHeight="1">
      <c r="B23" s="265">
        <v>6</v>
      </c>
      <c r="C23" s="406" t="s">
        <v>635</v>
      </c>
      <c r="D23" s="426" t="s">
        <v>613</v>
      </c>
      <c r="E23" s="426" t="s">
        <v>636</v>
      </c>
      <c r="F23" s="601">
        <v>7</v>
      </c>
      <c r="G23" s="426">
        <v>16.5</v>
      </c>
      <c r="H23" s="597">
        <v>1883.3</v>
      </c>
      <c r="I23" s="598">
        <f t="shared" si="1"/>
        <v>31074.45</v>
      </c>
      <c r="J23" s="618"/>
      <c r="K23" s="427"/>
    </row>
    <row r="24" spans="2:11" s="416" customFormat="1" ht="29.25" customHeight="1">
      <c r="B24" s="265">
        <v>7</v>
      </c>
      <c r="C24" s="406" t="s">
        <v>637</v>
      </c>
      <c r="D24" s="426" t="s">
        <v>629</v>
      </c>
      <c r="E24" s="426" t="s">
        <v>638</v>
      </c>
      <c r="F24" s="601">
        <v>3</v>
      </c>
      <c r="G24" s="601">
        <v>7.5</v>
      </c>
      <c r="H24" s="597">
        <v>854</v>
      </c>
      <c r="I24" s="598">
        <f t="shared" si="1"/>
        <v>6405</v>
      </c>
      <c r="J24" s="618"/>
      <c r="K24" s="427"/>
    </row>
    <row r="25" spans="2:11" s="416" customFormat="1" ht="34.5" customHeight="1">
      <c r="B25" s="265">
        <v>8</v>
      </c>
      <c r="C25" s="406" t="s">
        <v>637</v>
      </c>
      <c r="D25" s="426" t="s">
        <v>639</v>
      </c>
      <c r="E25" s="426" t="s">
        <v>640</v>
      </c>
      <c r="F25" s="601">
        <v>3</v>
      </c>
      <c r="G25" s="601">
        <v>7.5</v>
      </c>
      <c r="H25" s="597">
        <v>1658</v>
      </c>
      <c r="I25" s="598">
        <f t="shared" si="1"/>
        <v>12435</v>
      </c>
      <c r="J25" s="618"/>
      <c r="K25" s="427"/>
    </row>
    <row r="26" spans="2:11" s="416" customFormat="1" ht="29.25" customHeight="1">
      <c r="B26" s="265">
        <v>9</v>
      </c>
      <c r="C26" s="158" t="s">
        <v>641</v>
      </c>
      <c r="D26" s="608" t="s">
        <v>642</v>
      </c>
      <c r="E26" s="608" t="s">
        <v>643</v>
      </c>
      <c r="F26" s="601">
        <v>7</v>
      </c>
      <c r="G26" s="601">
        <v>16.5</v>
      </c>
      <c r="H26" s="609">
        <v>1582.3</v>
      </c>
      <c r="I26" s="598">
        <f t="shared" si="1"/>
        <v>26107.95</v>
      </c>
      <c r="J26" s="618"/>
      <c r="K26" s="427"/>
    </row>
    <row r="27" spans="2:11" s="454" customFormat="1" ht="29.25" customHeight="1">
      <c r="B27" s="265">
        <v>10</v>
      </c>
      <c r="C27" s="406" t="s">
        <v>644</v>
      </c>
      <c r="D27" s="426" t="s">
        <v>645</v>
      </c>
      <c r="E27" s="426" t="s">
        <v>646</v>
      </c>
      <c r="F27" s="601">
        <v>3.5</v>
      </c>
      <c r="G27" s="601">
        <v>7.5</v>
      </c>
      <c r="H27" s="597">
        <v>522</v>
      </c>
      <c r="I27" s="598">
        <f t="shared" si="1"/>
        <v>3915</v>
      </c>
      <c r="J27" s="618"/>
      <c r="K27" s="427"/>
    </row>
    <row r="28" spans="2:11" s="454" customFormat="1" ht="29.25" customHeight="1">
      <c r="B28" s="265">
        <v>11</v>
      </c>
      <c r="C28" s="406" t="s">
        <v>637</v>
      </c>
      <c r="D28" s="426" t="s">
        <v>647</v>
      </c>
      <c r="E28" s="426" t="s">
        <v>648</v>
      </c>
      <c r="F28" s="601">
        <v>7</v>
      </c>
      <c r="G28" s="601">
        <v>16.5</v>
      </c>
      <c r="H28" s="609">
        <v>1326.3</v>
      </c>
      <c r="I28" s="598">
        <f t="shared" si="1"/>
        <v>21883.95</v>
      </c>
      <c r="J28" s="618"/>
      <c r="K28" s="427"/>
    </row>
    <row r="29" spans="2:11" s="335" customFormat="1" ht="30" customHeight="1">
      <c r="B29" s="265">
        <v>12</v>
      </c>
      <c r="C29" s="406" t="s">
        <v>637</v>
      </c>
      <c r="D29" s="426" t="s">
        <v>649</v>
      </c>
      <c r="E29" s="426" t="s">
        <v>629</v>
      </c>
      <c r="F29" s="601">
        <v>3</v>
      </c>
      <c r="G29" s="601">
        <v>7.5</v>
      </c>
      <c r="H29" s="597">
        <v>436</v>
      </c>
      <c r="I29" s="598">
        <f t="shared" si="1"/>
        <v>3270</v>
      </c>
      <c r="J29" s="618"/>
      <c r="K29" s="462">
        <f>+I86-I29</f>
        <v>-1462.5</v>
      </c>
    </row>
    <row r="30" spans="2:11" s="335" customFormat="1" ht="24.95" customHeight="1">
      <c r="B30" s="265">
        <v>13</v>
      </c>
      <c r="C30" s="158" t="s">
        <v>650</v>
      </c>
      <c r="D30" s="608" t="s">
        <v>651</v>
      </c>
      <c r="E30" s="608" t="s">
        <v>652</v>
      </c>
      <c r="F30" s="601">
        <v>7</v>
      </c>
      <c r="G30" s="601">
        <v>16.5</v>
      </c>
      <c r="H30" s="609">
        <v>1175.7</v>
      </c>
      <c r="I30" s="598">
        <f t="shared" si="1"/>
        <v>19399.05</v>
      </c>
      <c r="J30" s="618"/>
      <c r="K30" s="427"/>
    </row>
    <row r="31" spans="2:11" s="335" customFormat="1" ht="24.95" customHeight="1">
      <c r="B31" s="610" t="s">
        <v>71</v>
      </c>
      <c r="C31" s="603" t="s">
        <v>430</v>
      </c>
      <c r="D31" s="90"/>
      <c r="E31" s="551"/>
      <c r="F31" s="551"/>
      <c r="G31" s="551"/>
      <c r="H31" s="611">
        <f>SUM(H32:H89)</f>
        <v>17771</v>
      </c>
      <c r="I31" s="611">
        <f>SUM(I32:I89)</f>
        <v>133828.5</v>
      </c>
      <c r="J31" s="619"/>
      <c r="K31" s="427"/>
    </row>
    <row r="32" spans="2:11" s="335" customFormat="1" ht="24.95" customHeight="1">
      <c r="B32" s="612">
        <v>1</v>
      </c>
      <c r="C32" s="406" t="s">
        <v>653</v>
      </c>
      <c r="D32" s="426" t="s">
        <v>654</v>
      </c>
      <c r="E32" s="426" t="s">
        <v>655</v>
      </c>
      <c r="F32" s="601">
        <v>2.5</v>
      </c>
      <c r="G32" s="601">
        <v>7.5</v>
      </c>
      <c r="H32" s="597">
        <v>270</v>
      </c>
      <c r="I32" s="598">
        <f>H32*G32</f>
        <v>2025</v>
      </c>
      <c r="J32" s="618"/>
      <c r="K32" s="427"/>
    </row>
    <row r="33" spans="2:11" s="416" customFormat="1" ht="24.95" hidden="1" customHeight="1">
      <c r="B33" s="612">
        <v>2</v>
      </c>
      <c r="C33" s="406" t="s">
        <v>653</v>
      </c>
      <c r="D33" s="426" t="s">
        <v>656</v>
      </c>
      <c r="E33" s="426" t="s">
        <v>657</v>
      </c>
      <c r="F33" s="601">
        <v>3</v>
      </c>
      <c r="G33" s="601">
        <v>7.5</v>
      </c>
      <c r="H33" s="597">
        <v>395</v>
      </c>
      <c r="I33" s="598">
        <f t="shared" ref="I33:I89" si="2">H33*G33</f>
        <v>2962.5</v>
      </c>
      <c r="J33" s="618"/>
      <c r="K33" s="427"/>
    </row>
    <row r="34" spans="2:11" s="416" customFormat="1" ht="24.95" hidden="1" customHeight="1">
      <c r="B34" s="612">
        <v>3</v>
      </c>
      <c r="C34" s="406" t="s">
        <v>653</v>
      </c>
      <c r="D34" s="426" t="s">
        <v>658</v>
      </c>
      <c r="E34" s="426" t="s">
        <v>659</v>
      </c>
      <c r="F34" s="601">
        <v>2.5</v>
      </c>
      <c r="G34" s="601">
        <v>7.5</v>
      </c>
      <c r="H34" s="597">
        <v>404</v>
      </c>
      <c r="I34" s="598">
        <f t="shared" si="2"/>
        <v>3030</v>
      </c>
      <c r="J34" s="618"/>
      <c r="K34" s="427"/>
    </row>
    <row r="35" spans="2:11" s="416" customFormat="1" ht="24.95" hidden="1" customHeight="1">
      <c r="B35" s="612">
        <v>4</v>
      </c>
      <c r="C35" s="406" t="s">
        <v>660</v>
      </c>
      <c r="D35" s="426" t="s">
        <v>661</v>
      </c>
      <c r="E35" s="426" t="s">
        <v>662</v>
      </c>
      <c r="F35" s="601">
        <v>3</v>
      </c>
      <c r="G35" s="601">
        <v>7.5</v>
      </c>
      <c r="H35" s="597">
        <v>189</v>
      </c>
      <c r="I35" s="598">
        <f t="shared" si="2"/>
        <v>1417.5</v>
      </c>
      <c r="J35" s="618"/>
      <c r="K35" s="427"/>
    </row>
    <row r="36" spans="2:11" s="416" customFormat="1" ht="24.95" hidden="1" customHeight="1">
      <c r="B36" s="612">
        <v>5</v>
      </c>
      <c r="C36" s="406" t="s">
        <v>660</v>
      </c>
      <c r="D36" s="426" t="s">
        <v>663</v>
      </c>
      <c r="E36" s="426" t="s">
        <v>664</v>
      </c>
      <c r="F36" s="601">
        <v>3</v>
      </c>
      <c r="G36" s="601">
        <v>7.5</v>
      </c>
      <c r="H36" s="597">
        <v>264</v>
      </c>
      <c r="I36" s="598">
        <f t="shared" si="2"/>
        <v>1980</v>
      </c>
      <c r="J36" s="618"/>
      <c r="K36" s="427"/>
    </row>
    <row r="37" spans="2:11" s="416" customFormat="1" ht="24.95" hidden="1" customHeight="1">
      <c r="B37" s="612">
        <v>6</v>
      </c>
      <c r="C37" s="406" t="s">
        <v>665</v>
      </c>
      <c r="D37" s="426" t="s">
        <v>666</v>
      </c>
      <c r="E37" s="426" t="s">
        <v>667</v>
      </c>
      <c r="F37" s="601">
        <v>3</v>
      </c>
      <c r="G37" s="601">
        <v>7.5</v>
      </c>
      <c r="H37" s="597">
        <v>243</v>
      </c>
      <c r="I37" s="598">
        <f t="shared" si="2"/>
        <v>1822.5</v>
      </c>
      <c r="J37" s="618"/>
      <c r="K37" s="427"/>
    </row>
    <row r="38" spans="2:11" s="416" customFormat="1" ht="24.95" hidden="1" customHeight="1">
      <c r="B38" s="612">
        <v>7</v>
      </c>
      <c r="C38" s="406" t="s">
        <v>665</v>
      </c>
      <c r="D38" s="426" t="s">
        <v>668</v>
      </c>
      <c r="E38" s="426" t="s">
        <v>669</v>
      </c>
      <c r="F38" s="601">
        <v>2.5</v>
      </c>
      <c r="G38" s="601">
        <v>7.5</v>
      </c>
      <c r="H38" s="597">
        <v>253</v>
      </c>
      <c r="I38" s="598">
        <f t="shared" si="2"/>
        <v>1897.5</v>
      </c>
      <c r="J38" s="618"/>
      <c r="K38" s="427"/>
    </row>
    <row r="39" spans="2:11" s="416" customFormat="1" ht="24.95" hidden="1" customHeight="1">
      <c r="B39" s="612">
        <v>8</v>
      </c>
      <c r="C39" s="406" t="s">
        <v>637</v>
      </c>
      <c r="D39" s="426" t="s">
        <v>670</v>
      </c>
      <c r="E39" s="426" t="s">
        <v>671</v>
      </c>
      <c r="F39" s="601">
        <v>3.5</v>
      </c>
      <c r="G39" s="601">
        <v>7.5</v>
      </c>
      <c r="H39" s="597">
        <v>430</v>
      </c>
      <c r="I39" s="598">
        <f t="shared" si="2"/>
        <v>3225</v>
      </c>
      <c r="J39" s="618"/>
      <c r="K39" s="427"/>
    </row>
    <row r="40" spans="2:11" s="335" customFormat="1" ht="24.95" hidden="1" customHeight="1">
      <c r="B40" s="612">
        <v>9</v>
      </c>
      <c r="C40" s="406" t="s">
        <v>637</v>
      </c>
      <c r="D40" s="426" t="s">
        <v>672</v>
      </c>
      <c r="E40" s="426" t="s">
        <v>673</v>
      </c>
      <c r="F40" s="601">
        <v>3</v>
      </c>
      <c r="G40" s="601">
        <v>7.5</v>
      </c>
      <c r="H40" s="597">
        <v>596</v>
      </c>
      <c r="I40" s="598">
        <f t="shared" si="2"/>
        <v>4470</v>
      </c>
      <c r="J40" s="618"/>
      <c r="K40" s="427"/>
    </row>
    <row r="41" spans="2:11" s="335" customFormat="1" ht="30" customHeight="1">
      <c r="B41" s="612">
        <v>10</v>
      </c>
      <c r="C41" s="406" t="s">
        <v>637</v>
      </c>
      <c r="D41" s="426" t="s">
        <v>674</v>
      </c>
      <c r="E41" s="426" t="s">
        <v>675</v>
      </c>
      <c r="F41" s="601">
        <v>3</v>
      </c>
      <c r="G41" s="601">
        <v>7.5</v>
      </c>
      <c r="H41" s="597">
        <v>555</v>
      </c>
      <c r="I41" s="598">
        <f t="shared" si="2"/>
        <v>4162.5</v>
      </c>
      <c r="J41" s="618"/>
      <c r="K41" s="425"/>
    </row>
    <row r="42" spans="2:11" s="335" customFormat="1" ht="42.75" customHeight="1">
      <c r="B42" s="612">
        <v>11</v>
      </c>
      <c r="C42" s="406" t="s">
        <v>637</v>
      </c>
      <c r="D42" s="426" t="s">
        <v>676</v>
      </c>
      <c r="E42" s="426" t="s">
        <v>677</v>
      </c>
      <c r="F42" s="601">
        <v>3</v>
      </c>
      <c r="G42" s="601">
        <v>7.5</v>
      </c>
      <c r="H42" s="597">
        <v>292</v>
      </c>
      <c r="I42" s="598">
        <f t="shared" si="2"/>
        <v>2190</v>
      </c>
      <c r="J42" s="618"/>
      <c r="K42" s="427"/>
    </row>
    <row r="43" spans="2:11" s="416" customFormat="1" ht="42.75" customHeight="1">
      <c r="B43" s="612">
        <v>12</v>
      </c>
      <c r="C43" s="406" t="s">
        <v>637</v>
      </c>
      <c r="D43" s="426" t="s">
        <v>678</v>
      </c>
      <c r="E43" s="426" t="s">
        <v>679</v>
      </c>
      <c r="F43" s="601">
        <v>3</v>
      </c>
      <c r="G43" s="601">
        <v>7.5</v>
      </c>
      <c r="H43" s="597">
        <v>968</v>
      </c>
      <c r="I43" s="598">
        <f t="shared" si="2"/>
        <v>7260</v>
      </c>
      <c r="J43" s="618"/>
      <c r="K43" s="427"/>
    </row>
    <row r="44" spans="2:11" s="416" customFormat="1" ht="42.75" customHeight="1">
      <c r="B44" s="612">
        <v>13</v>
      </c>
      <c r="C44" s="406" t="s">
        <v>660</v>
      </c>
      <c r="D44" s="426" t="s">
        <v>667</v>
      </c>
      <c r="E44" s="426" t="s">
        <v>680</v>
      </c>
      <c r="F44" s="601">
        <v>3</v>
      </c>
      <c r="G44" s="601">
        <v>7.5</v>
      </c>
      <c r="H44" s="602">
        <v>335</v>
      </c>
      <c r="I44" s="598">
        <f t="shared" si="2"/>
        <v>2512.5</v>
      </c>
      <c r="J44" s="618"/>
      <c r="K44" s="427"/>
    </row>
    <row r="45" spans="2:11" s="416" customFormat="1" ht="42.75" customHeight="1">
      <c r="B45" s="612">
        <v>14</v>
      </c>
      <c r="C45" s="406" t="s">
        <v>660</v>
      </c>
      <c r="D45" s="426" t="s">
        <v>681</v>
      </c>
      <c r="E45" s="426" t="s">
        <v>682</v>
      </c>
      <c r="F45" s="601">
        <v>4</v>
      </c>
      <c r="G45" s="601">
        <v>7.5</v>
      </c>
      <c r="H45" s="602">
        <v>260</v>
      </c>
      <c r="I45" s="598">
        <f t="shared" si="2"/>
        <v>1950</v>
      </c>
      <c r="J45" s="618"/>
      <c r="K45" s="427"/>
    </row>
    <row r="46" spans="2:11" s="416" customFormat="1" ht="42.75" customHeight="1">
      <c r="B46" s="612">
        <v>15</v>
      </c>
      <c r="C46" s="406" t="s">
        <v>660</v>
      </c>
      <c r="D46" s="426" t="s">
        <v>683</v>
      </c>
      <c r="E46" s="426" t="s">
        <v>684</v>
      </c>
      <c r="F46" s="601">
        <v>3</v>
      </c>
      <c r="G46" s="601">
        <v>7.5</v>
      </c>
      <c r="H46" s="602">
        <v>245</v>
      </c>
      <c r="I46" s="598">
        <f t="shared" si="2"/>
        <v>1837.5</v>
      </c>
      <c r="J46" s="618"/>
      <c r="K46" s="427"/>
    </row>
    <row r="47" spans="2:11" s="416" customFormat="1" ht="42.75" customHeight="1">
      <c r="B47" s="612">
        <v>16</v>
      </c>
      <c r="C47" s="406" t="s">
        <v>660</v>
      </c>
      <c r="D47" s="426" t="s">
        <v>685</v>
      </c>
      <c r="E47" s="426" t="s">
        <v>686</v>
      </c>
      <c r="F47" s="601">
        <v>4</v>
      </c>
      <c r="G47" s="601">
        <v>7.5</v>
      </c>
      <c r="H47" s="602">
        <v>310</v>
      </c>
      <c r="I47" s="598">
        <f t="shared" si="2"/>
        <v>2325</v>
      </c>
      <c r="J47" s="618"/>
      <c r="K47" s="427"/>
    </row>
    <row r="48" spans="2:11" s="416" customFormat="1" ht="42.75" customHeight="1">
      <c r="B48" s="612">
        <v>17</v>
      </c>
      <c r="C48" s="406" t="s">
        <v>660</v>
      </c>
      <c r="D48" s="426" t="s">
        <v>687</v>
      </c>
      <c r="E48" s="426" t="s">
        <v>688</v>
      </c>
      <c r="F48" s="601">
        <v>4</v>
      </c>
      <c r="G48" s="601">
        <v>7.5</v>
      </c>
      <c r="H48" s="602">
        <v>223</v>
      </c>
      <c r="I48" s="598">
        <f t="shared" si="2"/>
        <v>1672.5</v>
      </c>
      <c r="J48" s="618"/>
      <c r="K48" s="427"/>
    </row>
    <row r="49" spans="2:11" s="416" customFormat="1" ht="42.75" customHeight="1">
      <c r="B49" s="612">
        <v>18</v>
      </c>
      <c r="C49" s="406" t="s">
        <v>660</v>
      </c>
      <c r="D49" s="426" t="s">
        <v>689</v>
      </c>
      <c r="E49" s="426" t="s">
        <v>690</v>
      </c>
      <c r="F49" s="601">
        <v>3</v>
      </c>
      <c r="G49" s="601">
        <v>7.5</v>
      </c>
      <c r="H49" s="602">
        <v>350</v>
      </c>
      <c r="I49" s="598">
        <f t="shared" si="2"/>
        <v>2625</v>
      </c>
      <c r="J49" s="618"/>
      <c r="K49" s="427"/>
    </row>
    <row r="50" spans="2:11" s="416" customFormat="1" ht="42.75" customHeight="1">
      <c r="B50" s="612">
        <v>19</v>
      </c>
      <c r="C50" s="406" t="s">
        <v>660</v>
      </c>
      <c r="D50" s="426" t="s">
        <v>691</v>
      </c>
      <c r="E50" s="426" t="s">
        <v>690</v>
      </c>
      <c r="F50" s="601">
        <v>3</v>
      </c>
      <c r="G50" s="601">
        <v>7.5</v>
      </c>
      <c r="H50" s="602">
        <v>127</v>
      </c>
      <c r="I50" s="598">
        <f t="shared" si="2"/>
        <v>952.5</v>
      </c>
      <c r="J50" s="618"/>
      <c r="K50" s="427"/>
    </row>
    <row r="51" spans="2:11" s="416" customFormat="1" ht="42.75" customHeight="1">
      <c r="B51" s="612">
        <v>20</v>
      </c>
      <c r="C51" s="406" t="s">
        <v>660</v>
      </c>
      <c r="D51" s="426" t="s">
        <v>692</v>
      </c>
      <c r="E51" s="426" t="s">
        <v>693</v>
      </c>
      <c r="F51" s="601">
        <v>3</v>
      </c>
      <c r="G51" s="601">
        <v>7.5</v>
      </c>
      <c r="H51" s="602">
        <v>200</v>
      </c>
      <c r="I51" s="598">
        <f t="shared" si="2"/>
        <v>1500</v>
      </c>
      <c r="J51" s="618"/>
      <c r="K51" s="427"/>
    </row>
    <row r="52" spans="2:11" s="416" customFormat="1" ht="42.75" customHeight="1">
      <c r="B52" s="612">
        <v>21</v>
      </c>
      <c r="C52" s="406" t="s">
        <v>660</v>
      </c>
      <c r="D52" s="426" t="s">
        <v>694</v>
      </c>
      <c r="E52" s="426" t="s">
        <v>657</v>
      </c>
      <c r="F52" s="601">
        <v>4</v>
      </c>
      <c r="G52" s="601">
        <v>7.5</v>
      </c>
      <c r="H52" s="602">
        <v>604</v>
      </c>
      <c r="I52" s="598">
        <f t="shared" si="2"/>
        <v>4530</v>
      </c>
      <c r="J52" s="618"/>
      <c r="K52" s="427"/>
    </row>
    <row r="53" spans="2:11" s="416" customFormat="1" ht="42.75" customHeight="1">
      <c r="B53" s="612">
        <v>22</v>
      </c>
      <c r="C53" s="406" t="s">
        <v>660</v>
      </c>
      <c r="D53" s="426" t="s">
        <v>695</v>
      </c>
      <c r="E53" s="426" t="s">
        <v>696</v>
      </c>
      <c r="F53" s="601">
        <v>4</v>
      </c>
      <c r="G53" s="601">
        <v>7.5</v>
      </c>
      <c r="H53" s="602">
        <v>250</v>
      </c>
      <c r="I53" s="598">
        <f t="shared" si="2"/>
        <v>1875</v>
      </c>
      <c r="J53" s="618"/>
      <c r="K53" s="427"/>
    </row>
    <row r="54" spans="2:11" s="416" customFormat="1" ht="42.75" customHeight="1">
      <c r="B54" s="612">
        <v>23</v>
      </c>
      <c r="C54" s="406" t="s">
        <v>660</v>
      </c>
      <c r="D54" s="426" t="s">
        <v>697</v>
      </c>
      <c r="E54" s="426" t="s">
        <v>698</v>
      </c>
      <c r="F54" s="601">
        <v>3</v>
      </c>
      <c r="G54" s="601">
        <v>7.5</v>
      </c>
      <c r="H54" s="602">
        <v>291</v>
      </c>
      <c r="I54" s="598">
        <f t="shared" si="2"/>
        <v>2182.5</v>
      </c>
      <c r="J54" s="618"/>
      <c r="K54" s="427"/>
    </row>
    <row r="55" spans="2:11" s="416" customFormat="1" ht="42.75" customHeight="1">
      <c r="B55" s="612">
        <v>24</v>
      </c>
      <c r="C55" s="406" t="s">
        <v>653</v>
      </c>
      <c r="D55" s="426" t="s">
        <v>699</v>
      </c>
      <c r="E55" s="426" t="s">
        <v>700</v>
      </c>
      <c r="F55" s="601">
        <v>4</v>
      </c>
      <c r="G55" s="601">
        <v>7.5</v>
      </c>
      <c r="H55" s="597">
        <v>290</v>
      </c>
      <c r="I55" s="598">
        <f t="shared" si="2"/>
        <v>2175</v>
      </c>
      <c r="J55" s="618"/>
      <c r="K55" s="427"/>
    </row>
    <row r="56" spans="2:11" s="416" customFormat="1" ht="42.75" customHeight="1">
      <c r="B56" s="612">
        <v>25</v>
      </c>
      <c r="C56" s="406" t="s">
        <v>653</v>
      </c>
      <c r="D56" s="426" t="s">
        <v>701</v>
      </c>
      <c r="E56" s="426" t="s">
        <v>702</v>
      </c>
      <c r="F56" s="601">
        <v>6</v>
      </c>
      <c r="G56" s="601">
        <v>7.5</v>
      </c>
      <c r="H56" s="597">
        <v>137</v>
      </c>
      <c r="I56" s="598">
        <f t="shared" si="2"/>
        <v>1027.5</v>
      </c>
      <c r="J56" s="618"/>
      <c r="K56" s="427"/>
    </row>
    <row r="57" spans="2:11" s="416" customFormat="1" ht="42.75" customHeight="1">
      <c r="B57" s="612">
        <v>26</v>
      </c>
      <c r="C57" s="406" t="s">
        <v>653</v>
      </c>
      <c r="D57" s="426" t="s">
        <v>703</v>
      </c>
      <c r="E57" s="426" t="s">
        <v>704</v>
      </c>
      <c r="F57" s="601">
        <v>8</v>
      </c>
      <c r="G57" s="601">
        <v>7.5</v>
      </c>
      <c r="H57" s="597">
        <v>230</v>
      </c>
      <c r="I57" s="598">
        <f t="shared" si="2"/>
        <v>1725</v>
      </c>
      <c r="J57" s="618"/>
      <c r="K57" s="427"/>
    </row>
    <row r="58" spans="2:11" s="416" customFormat="1" ht="42.75" customHeight="1">
      <c r="B58" s="612">
        <v>27</v>
      </c>
      <c r="C58" s="406" t="s">
        <v>653</v>
      </c>
      <c r="D58" s="426" t="s">
        <v>705</v>
      </c>
      <c r="E58" s="426" t="s">
        <v>706</v>
      </c>
      <c r="F58" s="601">
        <v>9.5</v>
      </c>
      <c r="G58" s="601">
        <v>9.5</v>
      </c>
      <c r="H58" s="597">
        <v>273</v>
      </c>
      <c r="I58" s="598">
        <f t="shared" si="2"/>
        <v>2593.5</v>
      </c>
      <c r="J58" s="618"/>
      <c r="K58" s="427"/>
    </row>
    <row r="59" spans="2:11" s="416" customFormat="1" ht="42.75" customHeight="1">
      <c r="B59" s="612">
        <v>28</v>
      </c>
      <c r="C59" s="406" t="s">
        <v>653</v>
      </c>
      <c r="D59" s="426" t="s">
        <v>707</v>
      </c>
      <c r="E59" s="426" t="s">
        <v>708</v>
      </c>
      <c r="F59" s="601">
        <v>3</v>
      </c>
      <c r="G59" s="601">
        <v>7.5</v>
      </c>
      <c r="H59" s="597">
        <v>109</v>
      </c>
      <c r="I59" s="598">
        <f t="shared" si="2"/>
        <v>817.5</v>
      </c>
      <c r="J59" s="618"/>
      <c r="K59" s="427"/>
    </row>
    <row r="60" spans="2:11" s="416" customFormat="1" ht="42.75" customHeight="1">
      <c r="B60" s="612">
        <v>29</v>
      </c>
      <c r="C60" s="406" t="s">
        <v>653</v>
      </c>
      <c r="D60" s="426" t="s">
        <v>709</v>
      </c>
      <c r="E60" s="426" t="s">
        <v>710</v>
      </c>
      <c r="F60" s="601">
        <v>3</v>
      </c>
      <c r="G60" s="601">
        <v>7.5</v>
      </c>
      <c r="H60" s="597">
        <v>157</v>
      </c>
      <c r="I60" s="598">
        <f t="shared" si="2"/>
        <v>1177.5</v>
      </c>
      <c r="J60" s="618"/>
      <c r="K60" s="427"/>
    </row>
    <row r="61" spans="2:11" s="416" customFormat="1" ht="42.75" customHeight="1">
      <c r="B61" s="612">
        <v>30</v>
      </c>
      <c r="C61" s="406" t="s">
        <v>653</v>
      </c>
      <c r="D61" s="426" t="s">
        <v>711</v>
      </c>
      <c r="E61" s="426" t="s">
        <v>673</v>
      </c>
      <c r="F61" s="601">
        <v>3</v>
      </c>
      <c r="G61" s="601">
        <v>7.5</v>
      </c>
      <c r="H61" s="597">
        <v>250</v>
      </c>
      <c r="I61" s="598">
        <f t="shared" si="2"/>
        <v>1875</v>
      </c>
      <c r="J61" s="618"/>
      <c r="K61" s="427"/>
    </row>
    <row r="62" spans="2:11" s="416" customFormat="1" ht="42.75" customHeight="1">
      <c r="B62" s="612">
        <v>31</v>
      </c>
      <c r="C62" s="406" t="s">
        <v>653</v>
      </c>
      <c r="D62" s="426" t="s">
        <v>712</v>
      </c>
      <c r="E62" s="426" t="s">
        <v>713</v>
      </c>
      <c r="F62" s="601">
        <v>3</v>
      </c>
      <c r="G62" s="601">
        <v>7.5</v>
      </c>
      <c r="H62" s="597">
        <v>250</v>
      </c>
      <c r="I62" s="598">
        <f t="shared" si="2"/>
        <v>1875</v>
      </c>
      <c r="J62" s="618"/>
      <c r="K62" s="427"/>
    </row>
    <row r="63" spans="2:11" s="416" customFormat="1" ht="42.75" customHeight="1">
      <c r="B63" s="612">
        <v>32</v>
      </c>
      <c r="C63" s="406" t="s">
        <v>653</v>
      </c>
      <c r="D63" s="426" t="s">
        <v>714</v>
      </c>
      <c r="E63" s="426" t="s">
        <v>715</v>
      </c>
      <c r="F63" s="601">
        <v>4</v>
      </c>
      <c r="G63" s="601">
        <v>7.5</v>
      </c>
      <c r="H63" s="597">
        <v>184</v>
      </c>
      <c r="I63" s="598">
        <f t="shared" si="2"/>
        <v>1380</v>
      </c>
      <c r="J63" s="618"/>
      <c r="K63" s="427"/>
    </row>
    <row r="64" spans="2:11" s="416" customFormat="1" ht="42.75" customHeight="1">
      <c r="B64" s="612">
        <v>33</v>
      </c>
      <c r="C64" s="406" t="s">
        <v>653</v>
      </c>
      <c r="D64" s="426" t="s">
        <v>716</v>
      </c>
      <c r="E64" s="426" t="s">
        <v>717</v>
      </c>
      <c r="F64" s="601">
        <v>3</v>
      </c>
      <c r="G64" s="601">
        <v>7.5</v>
      </c>
      <c r="H64" s="597">
        <v>104</v>
      </c>
      <c r="I64" s="598">
        <f t="shared" si="2"/>
        <v>780</v>
      </c>
      <c r="J64" s="618"/>
      <c r="K64" s="427"/>
    </row>
    <row r="65" spans="2:11" s="416" customFormat="1" ht="42.75" customHeight="1">
      <c r="B65" s="612">
        <v>34</v>
      </c>
      <c r="C65" s="406" t="s">
        <v>665</v>
      </c>
      <c r="D65" s="426" t="s">
        <v>718</v>
      </c>
      <c r="E65" s="426" t="s">
        <v>719</v>
      </c>
      <c r="F65" s="601">
        <v>2.5</v>
      </c>
      <c r="G65" s="601">
        <v>7.5</v>
      </c>
      <c r="H65" s="597">
        <v>253</v>
      </c>
      <c r="I65" s="598">
        <f t="shared" si="2"/>
        <v>1897.5</v>
      </c>
      <c r="J65" s="618"/>
      <c r="K65" s="427"/>
    </row>
    <row r="66" spans="2:11" s="416" customFormat="1" ht="42.75" customHeight="1">
      <c r="B66" s="612">
        <v>35</v>
      </c>
      <c r="C66" s="406" t="s">
        <v>665</v>
      </c>
      <c r="D66" s="426" t="s">
        <v>668</v>
      </c>
      <c r="E66" s="426" t="s">
        <v>720</v>
      </c>
      <c r="F66" s="601">
        <v>5</v>
      </c>
      <c r="G66" s="601">
        <v>7.5</v>
      </c>
      <c r="H66" s="602">
        <v>389</v>
      </c>
      <c r="I66" s="598">
        <f t="shared" si="2"/>
        <v>2917.5</v>
      </c>
      <c r="J66" s="618"/>
      <c r="K66" s="427"/>
    </row>
    <row r="67" spans="2:11" s="416" customFormat="1" ht="42.75" customHeight="1">
      <c r="B67" s="612">
        <v>36</v>
      </c>
      <c r="C67" s="406" t="s">
        <v>665</v>
      </c>
      <c r="D67" s="426" t="s">
        <v>721</v>
      </c>
      <c r="E67" s="426" t="s">
        <v>722</v>
      </c>
      <c r="F67" s="601">
        <v>3</v>
      </c>
      <c r="G67" s="601">
        <v>7.5</v>
      </c>
      <c r="H67" s="602">
        <v>235</v>
      </c>
      <c r="I67" s="598">
        <f t="shared" si="2"/>
        <v>1762.5</v>
      </c>
      <c r="J67" s="618"/>
      <c r="K67" s="427"/>
    </row>
    <row r="68" spans="2:11" s="416" customFormat="1" ht="42.75" customHeight="1">
      <c r="B68" s="612">
        <v>37</v>
      </c>
      <c r="C68" s="406" t="s">
        <v>665</v>
      </c>
      <c r="D68" s="426" t="s">
        <v>723</v>
      </c>
      <c r="E68" s="426" t="s">
        <v>724</v>
      </c>
      <c r="F68" s="601">
        <v>4</v>
      </c>
      <c r="G68" s="601">
        <v>7.5</v>
      </c>
      <c r="H68" s="602">
        <v>130</v>
      </c>
      <c r="I68" s="598">
        <f t="shared" si="2"/>
        <v>975</v>
      </c>
      <c r="J68" s="618"/>
      <c r="K68" s="427"/>
    </row>
    <row r="69" spans="2:11" s="416" customFormat="1" ht="24.95" customHeight="1">
      <c r="B69" s="612">
        <v>38</v>
      </c>
      <c r="C69" s="406" t="s">
        <v>665</v>
      </c>
      <c r="D69" s="426" t="s">
        <v>725</v>
      </c>
      <c r="E69" s="426" t="s">
        <v>726</v>
      </c>
      <c r="F69" s="601">
        <v>3.5</v>
      </c>
      <c r="G69" s="601">
        <v>7.5</v>
      </c>
      <c r="H69" s="602">
        <v>180</v>
      </c>
      <c r="I69" s="598">
        <f t="shared" si="2"/>
        <v>1350</v>
      </c>
      <c r="J69" s="618"/>
      <c r="K69" s="427"/>
    </row>
    <row r="70" spans="2:11" s="416" customFormat="1" ht="56.25" customHeight="1">
      <c r="B70" s="612">
        <v>39</v>
      </c>
      <c r="C70" s="406" t="s">
        <v>665</v>
      </c>
      <c r="D70" s="426" t="s">
        <v>727</v>
      </c>
      <c r="E70" s="426" t="s">
        <v>728</v>
      </c>
      <c r="F70" s="601">
        <v>2.5</v>
      </c>
      <c r="G70" s="601">
        <v>7.5</v>
      </c>
      <c r="H70" s="602">
        <v>253</v>
      </c>
      <c r="I70" s="598">
        <f t="shared" si="2"/>
        <v>1897.5</v>
      </c>
      <c r="J70" s="618"/>
      <c r="K70" s="427"/>
    </row>
    <row r="71" spans="2:11" s="416" customFormat="1" ht="41.25" customHeight="1">
      <c r="B71" s="612">
        <v>40</v>
      </c>
      <c r="C71" s="406" t="s">
        <v>665</v>
      </c>
      <c r="D71" s="426" t="s">
        <v>729</v>
      </c>
      <c r="E71" s="426" t="s">
        <v>730</v>
      </c>
      <c r="F71" s="601">
        <v>5</v>
      </c>
      <c r="G71" s="601">
        <v>7.5</v>
      </c>
      <c r="H71" s="602">
        <v>50</v>
      </c>
      <c r="I71" s="598">
        <f t="shared" si="2"/>
        <v>375</v>
      </c>
      <c r="J71" s="618"/>
      <c r="K71" s="427"/>
    </row>
    <row r="72" spans="2:11" s="416" customFormat="1" ht="24.95" customHeight="1">
      <c r="B72" s="612">
        <v>41</v>
      </c>
      <c r="C72" s="406" t="s">
        <v>665</v>
      </c>
      <c r="D72" s="426" t="s">
        <v>731</v>
      </c>
      <c r="E72" s="426" t="s">
        <v>730</v>
      </c>
      <c r="F72" s="601">
        <v>6</v>
      </c>
      <c r="G72" s="601">
        <v>7.5</v>
      </c>
      <c r="H72" s="602">
        <v>60</v>
      </c>
      <c r="I72" s="598">
        <f t="shared" si="2"/>
        <v>450</v>
      </c>
      <c r="J72" s="618"/>
      <c r="K72" s="427"/>
    </row>
    <row r="73" spans="2:11" s="416" customFormat="1" ht="36.75" customHeight="1">
      <c r="B73" s="612">
        <v>42</v>
      </c>
      <c r="C73" s="406" t="s">
        <v>665</v>
      </c>
      <c r="D73" s="426" t="s">
        <v>732</v>
      </c>
      <c r="E73" s="426" t="s">
        <v>733</v>
      </c>
      <c r="F73" s="601">
        <v>3</v>
      </c>
      <c r="G73" s="601">
        <v>7.5</v>
      </c>
      <c r="H73" s="602">
        <v>283</v>
      </c>
      <c r="I73" s="598">
        <f t="shared" si="2"/>
        <v>2122.5</v>
      </c>
      <c r="J73" s="618"/>
      <c r="K73" s="427"/>
    </row>
    <row r="74" spans="2:11" s="416" customFormat="1" ht="24.95" customHeight="1">
      <c r="B74" s="612">
        <v>43</v>
      </c>
      <c r="C74" s="406" t="s">
        <v>665</v>
      </c>
      <c r="D74" s="426" t="s">
        <v>734</v>
      </c>
      <c r="E74" s="426" t="s">
        <v>735</v>
      </c>
      <c r="F74" s="601">
        <v>3</v>
      </c>
      <c r="G74" s="601">
        <v>7.5</v>
      </c>
      <c r="H74" s="602">
        <v>231</v>
      </c>
      <c r="I74" s="598">
        <f t="shared" si="2"/>
        <v>1732.5</v>
      </c>
      <c r="J74" s="618"/>
      <c r="K74" s="427"/>
    </row>
    <row r="75" spans="2:11" s="416" customFormat="1" ht="24.95" customHeight="1">
      <c r="B75" s="612">
        <v>44</v>
      </c>
      <c r="C75" s="406" t="s">
        <v>665</v>
      </c>
      <c r="D75" s="426" t="s">
        <v>736</v>
      </c>
      <c r="E75" s="426" t="s">
        <v>737</v>
      </c>
      <c r="F75" s="601">
        <v>5</v>
      </c>
      <c r="G75" s="601">
        <v>7.5</v>
      </c>
      <c r="H75" s="602">
        <v>412</v>
      </c>
      <c r="I75" s="598">
        <f t="shared" si="2"/>
        <v>3090</v>
      </c>
      <c r="J75" s="618"/>
      <c r="K75" s="427"/>
    </row>
    <row r="76" spans="2:11" s="416" customFormat="1" ht="24.95" customHeight="1">
      <c r="B76" s="612">
        <v>45</v>
      </c>
      <c r="C76" s="406" t="s">
        <v>665</v>
      </c>
      <c r="D76" s="426" t="s">
        <v>738</v>
      </c>
      <c r="E76" s="426" t="s">
        <v>737</v>
      </c>
      <c r="F76" s="601">
        <v>5</v>
      </c>
      <c r="G76" s="601">
        <v>7.5</v>
      </c>
      <c r="H76" s="602">
        <v>430</v>
      </c>
      <c r="I76" s="598">
        <f t="shared" si="2"/>
        <v>3225</v>
      </c>
      <c r="J76" s="618"/>
      <c r="K76" s="427"/>
    </row>
    <row r="77" spans="2:11" s="454" customFormat="1" ht="24.95" customHeight="1">
      <c r="B77" s="612">
        <v>46</v>
      </c>
      <c r="C77" s="406" t="s">
        <v>637</v>
      </c>
      <c r="D77" s="426" t="s">
        <v>739</v>
      </c>
      <c r="E77" s="426" t="s">
        <v>740</v>
      </c>
      <c r="F77" s="601">
        <v>4</v>
      </c>
      <c r="G77" s="601">
        <v>7.5</v>
      </c>
      <c r="H77" s="602">
        <v>420</v>
      </c>
      <c r="I77" s="598">
        <f t="shared" si="2"/>
        <v>3150</v>
      </c>
      <c r="J77" s="618"/>
      <c r="K77" s="427"/>
    </row>
    <row r="78" spans="2:11" s="416" customFormat="1" ht="24.95" customHeight="1">
      <c r="B78" s="612">
        <v>47</v>
      </c>
      <c r="C78" s="406" t="s">
        <v>637</v>
      </c>
      <c r="D78" s="426" t="s">
        <v>741</v>
      </c>
      <c r="E78" s="426" t="s">
        <v>742</v>
      </c>
      <c r="F78" s="601">
        <v>3</v>
      </c>
      <c r="G78" s="601">
        <v>7.5</v>
      </c>
      <c r="H78" s="602">
        <v>217</v>
      </c>
      <c r="I78" s="598">
        <f t="shared" si="2"/>
        <v>1627.5</v>
      </c>
      <c r="J78" s="618"/>
      <c r="K78" s="427"/>
    </row>
    <row r="79" spans="2:11" s="454" customFormat="1" ht="56.25" customHeight="1">
      <c r="B79" s="612">
        <v>48</v>
      </c>
      <c r="C79" s="406" t="s">
        <v>637</v>
      </c>
      <c r="D79" s="426" t="s">
        <v>743</v>
      </c>
      <c r="E79" s="426" t="s">
        <v>744</v>
      </c>
      <c r="F79" s="601">
        <v>3</v>
      </c>
      <c r="G79" s="601">
        <v>7.5</v>
      </c>
      <c r="H79" s="602">
        <v>402</v>
      </c>
      <c r="I79" s="598">
        <f t="shared" si="2"/>
        <v>3015</v>
      </c>
      <c r="J79" s="618"/>
      <c r="K79" s="427"/>
    </row>
    <row r="80" spans="2:11" s="454" customFormat="1" ht="24.95" customHeight="1">
      <c r="B80" s="612">
        <v>49</v>
      </c>
      <c r="C80" s="406" t="s">
        <v>637</v>
      </c>
      <c r="D80" s="426" t="s">
        <v>745</v>
      </c>
      <c r="E80" s="426" t="s">
        <v>746</v>
      </c>
      <c r="F80" s="601">
        <v>3</v>
      </c>
      <c r="G80" s="601">
        <v>7.5</v>
      </c>
      <c r="H80" s="602">
        <v>238</v>
      </c>
      <c r="I80" s="598">
        <f t="shared" si="2"/>
        <v>1785</v>
      </c>
      <c r="J80" s="618"/>
      <c r="K80" s="427"/>
    </row>
    <row r="81" spans="2:12" s="454" customFormat="1" ht="24.95" customHeight="1">
      <c r="B81" s="612">
        <v>50</v>
      </c>
      <c r="C81" s="406" t="s">
        <v>637</v>
      </c>
      <c r="D81" s="426" t="s">
        <v>747</v>
      </c>
      <c r="E81" s="426" t="s">
        <v>676</v>
      </c>
      <c r="F81" s="601">
        <v>5</v>
      </c>
      <c r="G81" s="601">
        <v>7.5</v>
      </c>
      <c r="H81" s="602">
        <v>532</v>
      </c>
      <c r="I81" s="598">
        <f t="shared" si="2"/>
        <v>3990</v>
      </c>
      <c r="J81" s="618"/>
      <c r="K81" s="427"/>
    </row>
    <row r="82" spans="2:12" s="454" customFormat="1" ht="24.95" customHeight="1">
      <c r="B82" s="612">
        <v>51</v>
      </c>
      <c r="C82" s="406" t="s">
        <v>637</v>
      </c>
      <c r="D82" s="426" t="s">
        <v>748</v>
      </c>
      <c r="E82" s="426" t="s">
        <v>678</v>
      </c>
      <c r="F82" s="601">
        <v>5</v>
      </c>
      <c r="G82" s="601">
        <v>7.5</v>
      </c>
      <c r="H82" s="602">
        <v>312</v>
      </c>
      <c r="I82" s="598">
        <f t="shared" si="2"/>
        <v>2340</v>
      </c>
      <c r="J82" s="618"/>
      <c r="K82" s="427"/>
    </row>
    <row r="83" spans="2:12" s="454" customFormat="1" ht="33.75" customHeight="1">
      <c r="B83" s="612">
        <v>52</v>
      </c>
      <c r="C83" s="406" t="s">
        <v>637</v>
      </c>
      <c r="D83" s="426" t="s">
        <v>748</v>
      </c>
      <c r="E83" s="426" t="s">
        <v>749</v>
      </c>
      <c r="F83" s="601">
        <v>3</v>
      </c>
      <c r="G83" s="601">
        <v>7.5</v>
      </c>
      <c r="H83" s="602">
        <v>314</v>
      </c>
      <c r="I83" s="598">
        <f t="shared" si="2"/>
        <v>2355</v>
      </c>
      <c r="J83" s="618"/>
      <c r="K83" s="427"/>
    </row>
    <row r="84" spans="2:12" s="454" customFormat="1" ht="24.95" customHeight="1">
      <c r="B84" s="612">
        <v>53</v>
      </c>
      <c r="C84" s="406" t="s">
        <v>637</v>
      </c>
      <c r="D84" s="426" t="s">
        <v>741</v>
      </c>
      <c r="E84" s="426" t="s">
        <v>750</v>
      </c>
      <c r="F84" s="601">
        <v>3</v>
      </c>
      <c r="G84" s="601">
        <v>7.5</v>
      </c>
      <c r="H84" s="602">
        <v>195</v>
      </c>
      <c r="I84" s="598">
        <f t="shared" si="2"/>
        <v>1462.5</v>
      </c>
      <c r="J84" s="618"/>
      <c r="K84" s="427"/>
    </row>
    <row r="85" spans="2:12" s="454" customFormat="1" ht="24.95" customHeight="1">
      <c r="B85" s="612">
        <v>54</v>
      </c>
      <c r="C85" s="406" t="s">
        <v>637</v>
      </c>
      <c r="D85" s="426" t="s">
        <v>751</v>
      </c>
      <c r="E85" s="426" t="s">
        <v>752</v>
      </c>
      <c r="F85" s="601">
        <v>3</v>
      </c>
      <c r="G85" s="601">
        <v>7.5</v>
      </c>
      <c r="H85" s="602">
        <v>176</v>
      </c>
      <c r="I85" s="598">
        <f t="shared" si="2"/>
        <v>1320</v>
      </c>
      <c r="J85" s="618"/>
      <c r="K85" s="427"/>
    </row>
    <row r="86" spans="2:12" s="375" customFormat="1" ht="30" customHeight="1">
      <c r="B86" s="612">
        <v>55</v>
      </c>
      <c r="C86" s="406" t="s">
        <v>637</v>
      </c>
      <c r="D86" s="426" t="s">
        <v>753</v>
      </c>
      <c r="E86" s="426" t="s">
        <v>754</v>
      </c>
      <c r="F86" s="601">
        <v>3</v>
      </c>
      <c r="G86" s="601">
        <v>7.5</v>
      </c>
      <c r="H86" s="602">
        <v>241</v>
      </c>
      <c r="I86" s="598">
        <f t="shared" si="2"/>
        <v>1807.5</v>
      </c>
      <c r="J86" s="618"/>
      <c r="K86" s="428"/>
    </row>
    <row r="87" spans="2:12" s="335" customFormat="1" ht="35.1" customHeight="1">
      <c r="B87" s="612">
        <v>56</v>
      </c>
      <c r="C87" s="406" t="s">
        <v>637</v>
      </c>
      <c r="D87" s="426" t="s">
        <v>755</v>
      </c>
      <c r="E87" s="426" t="s">
        <v>756</v>
      </c>
      <c r="F87" s="601">
        <v>3</v>
      </c>
      <c r="G87" s="601">
        <v>7.5</v>
      </c>
      <c r="H87" s="602">
        <v>420</v>
      </c>
      <c r="I87" s="598">
        <f t="shared" si="2"/>
        <v>3150</v>
      </c>
      <c r="J87" s="618"/>
      <c r="K87" s="427"/>
      <c r="L87" s="651"/>
    </row>
    <row r="88" spans="2:12" s="335" customFormat="1" ht="30" customHeight="1">
      <c r="B88" s="612">
        <v>57</v>
      </c>
      <c r="C88" s="406" t="s">
        <v>637</v>
      </c>
      <c r="D88" s="426" t="s">
        <v>757</v>
      </c>
      <c r="E88" s="426" t="s">
        <v>758</v>
      </c>
      <c r="F88" s="601">
        <v>3.5</v>
      </c>
      <c r="G88" s="601">
        <v>7.5</v>
      </c>
      <c r="H88" s="602">
        <v>237</v>
      </c>
      <c r="I88" s="598">
        <f t="shared" si="2"/>
        <v>1777.5</v>
      </c>
      <c r="J88" s="618"/>
      <c r="K88" s="651"/>
      <c r="L88" s="651"/>
    </row>
    <row r="89" spans="2:12" s="335" customFormat="1" ht="24.95" customHeight="1">
      <c r="B89" s="612">
        <v>58</v>
      </c>
      <c r="C89" s="406" t="s">
        <v>637</v>
      </c>
      <c r="D89" s="426" t="s">
        <v>694</v>
      </c>
      <c r="E89" s="426" t="s">
        <v>759</v>
      </c>
      <c r="F89" s="601">
        <v>5</v>
      </c>
      <c r="G89" s="601">
        <v>7.5</v>
      </c>
      <c r="H89" s="602">
        <v>1123</v>
      </c>
      <c r="I89" s="598">
        <f t="shared" si="2"/>
        <v>8422.5</v>
      </c>
      <c r="J89" s="618"/>
      <c r="K89" s="427"/>
      <c r="L89" s="651"/>
    </row>
    <row r="90" spans="2:12" s="335" customFormat="1" ht="24.95" customHeight="1">
      <c r="B90" s="743" t="s">
        <v>398</v>
      </c>
      <c r="C90" s="743"/>
      <c r="D90" s="122"/>
      <c r="E90" s="613"/>
      <c r="F90" s="603"/>
      <c r="G90" s="267"/>
      <c r="H90" s="614">
        <f>H9+H17+H31</f>
        <v>46205.5</v>
      </c>
      <c r="I90" s="614">
        <f>I9+I17+I31</f>
        <v>990388.75</v>
      </c>
      <c r="J90" s="615"/>
      <c r="K90" s="427"/>
      <c r="L90" s="651"/>
    </row>
    <row r="91" spans="2:12" ht="30.75" customHeight="1">
      <c r="B91" s="739" t="str">
        <f>+B2</f>
        <v>UBND HUYỆN PHÚ LỘC</v>
      </c>
      <c r="C91" s="739"/>
      <c r="D91" s="739"/>
      <c r="E91" s="739"/>
      <c r="F91" s="739" t="str">
        <f>+B3</f>
        <v>PHÒNG KINH TẾ - HẠ TẦNG</v>
      </c>
      <c r="G91" s="739"/>
      <c r="H91" s="739"/>
      <c r="I91" s="739"/>
      <c r="J91" s="739"/>
      <c r="K91" s="338"/>
    </row>
    <row r="92" spans="2:12">
      <c r="B92" s="719"/>
      <c r="C92" s="719"/>
      <c r="D92" s="222"/>
      <c r="E92" s="504"/>
      <c r="F92" s="534"/>
      <c r="G92" s="534"/>
      <c r="H92" s="719"/>
      <c r="I92" s="719"/>
      <c r="J92" s="719"/>
      <c r="K92" s="337"/>
    </row>
    <row r="93" spans="2:12">
      <c r="B93" s="535"/>
      <c r="C93" s="536"/>
      <c r="E93" s="535"/>
      <c r="F93" s="536"/>
      <c r="G93" s="536"/>
    </row>
    <row r="94" spans="2:12">
      <c r="B94" s="535"/>
      <c r="C94" s="536"/>
      <c r="E94" s="535"/>
      <c r="F94" s="536"/>
      <c r="G94" s="536"/>
    </row>
    <row r="95" spans="2:12">
      <c r="B95" s="535"/>
      <c r="C95" s="536"/>
      <c r="E95" s="535"/>
      <c r="F95" s="536"/>
      <c r="G95" s="536"/>
    </row>
  </sheetData>
  <mergeCells count="11">
    <mergeCell ref="F91:J91"/>
    <mergeCell ref="B92:C92"/>
    <mergeCell ref="H92:J92"/>
    <mergeCell ref="B6:J6"/>
    <mergeCell ref="B2:E2"/>
    <mergeCell ref="F2:J2"/>
    <mergeCell ref="B3:E3"/>
    <mergeCell ref="F3:J3"/>
    <mergeCell ref="F4:J4"/>
    <mergeCell ref="B91:E91"/>
    <mergeCell ref="B90:C90"/>
  </mergeCells>
  <printOptions horizontalCentered="1"/>
  <pageMargins left="0.78740157480314965" right="0.78740157480314965" top="0.98425196850393704" bottom="0.78740157480314965" header="0" footer="0"/>
  <pageSetup paperSize="9" scale="78"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2:P14"/>
  <sheetViews>
    <sheetView view="pageBreakPreview" zoomScaleSheetLayoutView="100" workbookViewId="0">
      <selection activeCell="E9" sqref="E9"/>
    </sheetView>
  </sheetViews>
  <sheetFormatPr defaultColWidth="9.140625" defaultRowHeight="16.5"/>
  <cols>
    <col min="1" max="1" width="9.140625" style="337"/>
    <col min="2" max="2" width="6.7109375" style="337" customWidth="1"/>
    <col min="3" max="3" width="31.7109375" style="337" customWidth="1"/>
    <col min="4" max="4" width="21.28515625" style="337" customWidth="1"/>
    <col min="5" max="5" width="21.28515625" style="497" customWidth="1"/>
    <col min="6" max="6" width="26.5703125" style="337" customWidth="1"/>
    <col min="7" max="7" width="9.140625" style="337"/>
    <col min="8" max="8" width="19.28515625" style="337" hidden="1" customWidth="1"/>
    <col min="9" max="11" width="18.28515625" style="337" hidden="1" customWidth="1"/>
    <col min="12" max="16384" width="9.140625" style="337"/>
  </cols>
  <sheetData>
    <row r="2" spans="2:16" ht="18" customHeight="1">
      <c r="B2" s="711" t="str">
        <f>+'Đầu vào'!C3</f>
        <v>UBND HUYỆN PHÚ LỘC</v>
      </c>
      <c r="C2" s="711"/>
      <c r="D2" s="740" t="s">
        <v>1</v>
      </c>
      <c r="E2" s="740"/>
      <c r="F2" s="740"/>
    </row>
    <row r="3" spans="2:16" s="137" customFormat="1" ht="18" customHeight="1">
      <c r="B3" s="746" t="str">
        <f>+'Đầu vào'!D19</f>
        <v>ĐIỆN LỰC HUYỆN PHÚ LỘC</v>
      </c>
      <c r="C3" s="746"/>
      <c r="D3" s="741" t="s">
        <v>321</v>
      </c>
      <c r="E3" s="741"/>
      <c r="F3" s="741"/>
      <c r="H3" s="151">
        <v>1</v>
      </c>
      <c r="I3" s="153" t="s">
        <v>348</v>
      </c>
      <c r="J3" s="153" t="s">
        <v>348</v>
      </c>
    </row>
    <row r="4" spans="2:16" s="138" customFormat="1" ht="23.25" customHeight="1">
      <c r="D4" s="742" t="str">
        <f>+'Đầu vào'!D3</f>
        <v>Phú Lộc, ngày …. tháng …. năm 2022</v>
      </c>
      <c r="E4" s="742"/>
      <c r="F4" s="742"/>
      <c r="H4" s="151">
        <v>2</v>
      </c>
      <c r="I4" s="153" t="s">
        <v>349</v>
      </c>
      <c r="J4" s="153" t="s">
        <v>349</v>
      </c>
    </row>
    <row r="5" spans="2:16" ht="6.75" customHeight="1">
      <c r="H5" s="151">
        <v>3</v>
      </c>
      <c r="I5" s="153" t="s">
        <v>350</v>
      </c>
      <c r="J5" s="153" t="s">
        <v>350</v>
      </c>
    </row>
    <row r="6" spans="2:16" ht="31.5" customHeight="1">
      <c r="B6" s="725" t="s">
        <v>773</v>
      </c>
      <c r="C6" s="725"/>
      <c r="D6" s="725"/>
      <c r="E6" s="725"/>
      <c r="F6" s="725"/>
      <c r="H6" s="151">
        <v>4</v>
      </c>
      <c r="I6" s="153" t="s">
        <v>351</v>
      </c>
      <c r="J6" s="153" t="s">
        <v>351</v>
      </c>
    </row>
    <row r="7" spans="2:16" ht="13.5" customHeight="1"/>
    <row r="8" spans="2:16" ht="35.1" customHeight="1">
      <c r="B8" s="256" t="s">
        <v>3</v>
      </c>
      <c r="C8" s="256" t="s">
        <v>419</v>
      </c>
      <c r="D8" s="254" t="s">
        <v>551</v>
      </c>
      <c r="E8" s="254" t="s">
        <v>529</v>
      </c>
      <c r="F8" s="256" t="s">
        <v>286</v>
      </c>
      <c r="H8" s="337" t="s">
        <v>327</v>
      </c>
      <c r="I8" s="337" t="s">
        <v>326</v>
      </c>
    </row>
    <row r="9" spans="2:16" ht="35.1" customHeight="1">
      <c r="B9" s="151">
        <v>1</v>
      </c>
      <c r="C9" s="492" t="s">
        <v>602</v>
      </c>
      <c r="D9" s="620">
        <v>3583870</v>
      </c>
      <c r="E9" s="621">
        <f>D9/9592</f>
        <v>373.63115095913258</v>
      </c>
      <c r="F9" s="151"/>
      <c r="G9" s="337">
        <v>9592</v>
      </c>
      <c r="H9" s="154">
        <v>9073750</v>
      </c>
      <c r="I9" s="155">
        <v>7364400</v>
      </c>
      <c r="J9" s="139"/>
      <c r="K9" s="376"/>
      <c r="P9" s="337">
        <f>+D9/13668</f>
        <v>262.20880889669303</v>
      </c>
    </row>
    <row r="10" spans="2:16" ht="35.1" hidden="1" customHeight="1">
      <c r="B10" s="151">
        <v>2</v>
      </c>
      <c r="C10" s="153" t="s">
        <v>431</v>
      </c>
      <c r="D10" s="205"/>
      <c r="E10" s="205"/>
      <c r="F10" s="151"/>
      <c r="H10" s="154"/>
      <c r="I10" s="155"/>
      <c r="J10" s="139"/>
      <c r="K10" s="376"/>
    </row>
    <row r="11" spans="2:16" s="227" customFormat="1" ht="35.1" hidden="1" customHeight="1">
      <c r="B11" s="151">
        <v>3</v>
      </c>
      <c r="C11" s="153" t="s">
        <v>431</v>
      </c>
      <c r="D11" s="205"/>
      <c r="E11" s="205"/>
      <c r="F11" s="255"/>
      <c r="H11" s="377"/>
      <c r="I11" s="378"/>
      <c r="J11" s="379"/>
      <c r="K11" s="378"/>
    </row>
    <row r="12" spans="2:16" ht="18.75" customHeight="1">
      <c r="B12" s="221"/>
      <c r="C12" s="221"/>
      <c r="D12" s="221"/>
      <c r="E12" s="221"/>
      <c r="F12" s="221"/>
    </row>
    <row r="13" spans="2:16" ht="25.5" customHeight="1">
      <c r="B13" s="744" t="str">
        <f>+B2</f>
        <v>UBND HUYỆN PHÚ LỘC</v>
      </c>
      <c r="C13" s="744"/>
      <c r="D13" s="744" t="str">
        <f>+B3</f>
        <v>ĐIỆN LỰC HUYỆN PHÚ LỘC</v>
      </c>
      <c r="E13" s="744"/>
      <c r="F13" s="744"/>
    </row>
    <row r="14" spans="2:16">
      <c r="B14" s="745"/>
      <c r="C14" s="745"/>
    </row>
  </sheetData>
  <mergeCells count="9">
    <mergeCell ref="B13:C13"/>
    <mergeCell ref="D13:F13"/>
    <mergeCell ref="B14:C14"/>
    <mergeCell ref="B2:C2"/>
    <mergeCell ref="D2:F2"/>
    <mergeCell ref="B3:C3"/>
    <mergeCell ref="D3:F3"/>
    <mergeCell ref="D4:F4"/>
    <mergeCell ref="B6:F6"/>
  </mergeCells>
  <printOptions horizontalCentered="1"/>
  <pageMargins left="0.98425196850393704" right="0.59055118110236227" top="0.78740157480314965" bottom="0.59055118110236227" header="0" footer="0"/>
  <pageSetup paperSize="9"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J90"/>
  <sheetViews>
    <sheetView view="pageBreakPreview" topLeftCell="A56" zoomScaleNormal="70" zoomScaleSheetLayoutView="100" workbookViewId="0">
      <selection activeCell="F66" sqref="F66"/>
    </sheetView>
  </sheetViews>
  <sheetFormatPr defaultColWidth="9.140625" defaultRowHeight="16.5"/>
  <cols>
    <col min="1" max="1" width="9.140625" style="337"/>
    <col min="2" max="2" width="7.28515625" style="332" customWidth="1"/>
    <col min="3" max="3" width="44" style="337" customWidth="1"/>
    <col min="4" max="5" width="22.42578125" style="201" customWidth="1"/>
    <col min="6" max="6" width="14.5703125" style="421" customWidth="1"/>
    <col min="7" max="7" width="21" style="337" customWidth="1"/>
    <col min="8" max="8" width="21" style="157" customWidth="1"/>
    <col min="9" max="9" width="20.140625" style="202" customWidth="1"/>
    <col min="10" max="10" width="19.85546875" style="152" customWidth="1"/>
    <col min="11" max="11" width="19.140625" style="337" customWidth="1"/>
    <col min="12" max="12" width="20.7109375" style="337" customWidth="1"/>
    <col min="13" max="15" width="12.85546875" style="337" customWidth="1"/>
    <col min="16" max="16" width="15.85546875" style="337" customWidth="1"/>
    <col min="17" max="16384" width="9.140625" style="337"/>
  </cols>
  <sheetData>
    <row r="2" spans="2:10" ht="20.25" customHeight="1">
      <c r="B2" s="711" t="str">
        <f>+'Đầu vào'!C3</f>
        <v>UBND HUYỆN PHÚ LỘC</v>
      </c>
      <c r="C2" s="711"/>
      <c r="D2" s="711"/>
      <c r="E2" s="711"/>
      <c r="F2" s="740" t="s">
        <v>1</v>
      </c>
      <c r="G2" s="740"/>
      <c r="H2" s="740"/>
      <c r="I2" s="740"/>
      <c r="J2" s="335"/>
    </row>
    <row r="3" spans="2:10" ht="20.25" customHeight="1">
      <c r="B3" s="740" t="str">
        <f>+'Đầu vào'!D20</f>
        <v>PHÒNG KINH TẾ - HẠ TẦNG</v>
      </c>
      <c r="C3" s="740"/>
      <c r="D3" s="740"/>
      <c r="E3" s="740"/>
      <c r="F3" s="741" t="s">
        <v>321</v>
      </c>
      <c r="G3" s="741"/>
      <c r="H3" s="741"/>
      <c r="I3" s="741"/>
      <c r="J3" s="335"/>
    </row>
    <row r="4" spans="2:10" ht="25.5" customHeight="1">
      <c r="F4" s="742" t="str">
        <f>+'Đầu vào'!D3</f>
        <v>Phú Lộc, ngày …. tháng …. năm 2022</v>
      </c>
      <c r="G4" s="742"/>
      <c r="H4" s="742"/>
      <c r="I4" s="742"/>
      <c r="J4" s="148"/>
    </row>
    <row r="5" spans="2:10" ht="18" customHeight="1"/>
    <row r="6" spans="2:10" ht="41.25" customHeight="1">
      <c r="B6" s="725" t="str">
        <f>+'Đầu vào'!C20</f>
        <v>BIỂU 12: THỐNG KÊ CHIỀU DÀI ĐƯỜNG PHỐ CHÍNH ĐƯỢC CHIẾU SÁNG KHU VỰC DỰ KIẾN THÀNH LẬP THỊ TRẤN LA SƠN NĂM 2021</v>
      </c>
      <c r="C6" s="725"/>
      <c r="D6" s="725"/>
      <c r="E6" s="725"/>
      <c r="F6" s="725"/>
      <c r="G6" s="725"/>
      <c r="H6" s="725"/>
      <c r="I6" s="725"/>
      <c r="J6" s="337"/>
    </row>
    <row r="7" spans="2:10" ht="21.75" customHeight="1"/>
    <row r="8" spans="2:10" ht="54.75" customHeight="1">
      <c r="B8" s="440" t="s">
        <v>3</v>
      </c>
      <c r="C8" s="441" t="s">
        <v>293</v>
      </c>
      <c r="D8" s="440" t="s">
        <v>346</v>
      </c>
      <c r="E8" s="440" t="s">
        <v>347</v>
      </c>
      <c r="F8" s="442" t="s">
        <v>432</v>
      </c>
      <c r="G8" s="438" t="s">
        <v>433</v>
      </c>
      <c r="H8" s="438" t="s">
        <v>434</v>
      </c>
      <c r="I8" s="439" t="s">
        <v>286</v>
      </c>
      <c r="J8" s="443" t="s">
        <v>324</v>
      </c>
    </row>
    <row r="9" spans="2:10" s="335" customFormat="1" ht="27.75" customHeight="1">
      <c r="B9" s="622" t="s">
        <v>69</v>
      </c>
      <c r="C9" s="623" t="s">
        <v>611</v>
      </c>
      <c r="D9" s="624"/>
      <c r="E9" s="624"/>
      <c r="F9" s="625">
        <f>F10+F11+F15</f>
        <v>14766.9</v>
      </c>
      <c r="G9" s="625">
        <f>G11</f>
        <v>2231.5</v>
      </c>
      <c r="H9" s="637">
        <f>G9/F9</f>
        <v>0.15111499366827161</v>
      </c>
      <c r="I9" s="444"/>
      <c r="J9" s="445" t="s">
        <v>428</v>
      </c>
    </row>
    <row r="10" spans="2:10" s="495" customFormat="1" ht="27.75" customHeight="1">
      <c r="B10" s="627">
        <v>1</v>
      </c>
      <c r="C10" s="628" t="s">
        <v>612</v>
      </c>
      <c r="D10" s="629" t="s">
        <v>613</v>
      </c>
      <c r="E10" s="629" t="s">
        <v>614</v>
      </c>
      <c r="F10" s="630">
        <v>3657.1</v>
      </c>
      <c r="G10" s="631">
        <v>0</v>
      </c>
      <c r="H10" s="632">
        <v>0</v>
      </c>
      <c r="I10" s="549"/>
      <c r="J10" s="445"/>
    </row>
    <row r="11" spans="2:10" s="416" customFormat="1" ht="21" customHeight="1">
      <c r="B11" s="627">
        <v>2</v>
      </c>
      <c r="C11" s="628" t="s">
        <v>615</v>
      </c>
      <c r="D11" s="629"/>
      <c r="E11" s="629"/>
      <c r="F11" s="630">
        <v>7324.3</v>
      </c>
      <c r="G11" s="630">
        <v>2231.5</v>
      </c>
      <c r="H11" s="632"/>
      <c r="I11" s="444"/>
      <c r="J11" s="445"/>
    </row>
    <row r="12" spans="2:10" s="416" customFormat="1" ht="21" customHeight="1">
      <c r="B12" s="627" t="s">
        <v>18</v>
      </c>
      <c r="C12" s="628" t="s">
        <v>477</v>
      </c>
      <c r="D12" s="629" t="s">
        <v>616</v>
      </c>
      <c r="E12" s="629" t="s">
        <v>617</v>
      </c>
      <c r="F12" s="630">
        <v>2231.5</v>
      </c>
      <c r="G12" s="631">
        <v>2231.5</v>
      </c>
      <c r="H12" s="632">
        <v>100</v>
      </c>
      <c r="I12" s="444"/>
      <c r="J12" s="445"/>
    </row>
    <row r="13" spans="2:10" s="494" customFormat="1" ht="36.75" customHeight="1">
      <c r="B13" s="627" t="s">
        <v>30</v>
      </c>
      <c r="C13" s="628" t="s">
        <v>478</v>
      </c>
      <c r="D13" s="629" t="s">
        <v>618</v>
      </c>
      <c r="E13" s="629" t="s">
        <v>619</v>
      </c>
      <c r="F13" s="630">
        <v>2000</v>
      </c>
      <c r="G13" s="633"/>
      <c r="H13" s="632">
        <v>0</v>
      </c>
      <c r="I13" s="508"/>
      <c r="J13" s="506"/>
    </row>
    <row r="14" spans="2:10" s="416" customFormat="1" ht="21" customHeight="1">
      <c r="B14" s="627" t="s">
        <v>31</v>
      </c>
      <c r="C14" s="628" t="s">
        <v>620</v>
      </c>
      <c r="D14" s="629" t="s">
        <v>619</v>
      </c>
      <c r="E14" s="629" t="s">
        <v>621</v>
      </c>
      <c r="F14" s="630">
        <v>3092.8</v>
      </c>
      <c r="G14" s="633"/>
      <c r="H14" s="632">
        <v>0</v>
      </c>
      <c r="I14" s="444"/>
      <c r="J14" s="445"/>
    </row>
    <row r="15" spans="2:10" s="335" customFormat="1" ht="24.75" customHeight="1">
      <c r="B15" s="627">
        <v>3</v>
      </c>
      <c r="C15" s="628" t="s">
        <v>622</v>
      </c>
      <c r="D15" s="629" t="s">
        <v>623</v>
      </c>
      <c r="E15" s="629" t="s">
        <v>624</v>
      </c>
      <c r="F15" s="630">
        <v>3785.5</v>
      </c>
      <c r="G15" s="634">
        <v>0</v>
      </c>
      <c r="H15" s="632">
        <v>0</v>
      </c>
      <c r="I15" s="446"/>
      <c r="J15" s="445"/>
    </row>
    <row r="16" spans="2:10" s="335" customFormat="1" ht="24.95" customHeight="1">
      <c r="B16" s="622" t="s">
        <v>70</v>
      </c>
      <c r="C16" s="623" t="s">
        <v>429</v>
      </c>
      <c r="D16" s="624"/>
      <c r="E16" s="624"/>
      <c r="F16" s="625">
        <f>SUM(F17:F29)</f>
        <v>20991.899999999998</v>
      </c>
      <c r="G16" s="625">
        <f>SUM(G17:G29)</f>
        <v>9437</v>
      </c>
      <c r="H16" s="626">
        <v>0.44955435191669174</v>
      </c>
      <c r="I16" s="447"/>
      <c r="J16" s="445"/>
    </row>
    <row r="17" spans="2:10" s="416" customFormat="1" ht="24.95" customHeight="1">
      <c r="B17" s="627">
        <v>1</v>
      </c>
      <c r="C17" s="628" t="s">
        <v>625</v>
      </c>
      <c r="D17" s="629"/>
      <c r="E17" s="629"/>
      <c r="F17" s="630">
        <v>2770</v>
      </c>
      <c r="G17" s="633"/>
      <c r="H17" s="632">
        <v>0</v>
      </c>
      <c r="I17" s="447"/>
      <c r="J17" s="445"/>
    </row>
    <row r="18" spans="2:10" s="416" customFormat="1" ht="24.95" customHeight="1">
      <c r="B18" s="627">
        <v>2</v>
      </c>
      <c r="C18" s="628" t="s">
        <v>626</v>
      </c>
      <c r="D18" s="629" t="s">
        <v>627</v>
      </c>
      <c r="E18" s="629" t="s">
        <v>623</v>
      </c>
      <c r="F18" s="630">
        <v>3908</v>
      </c>
      <c r="G18" s="635"/>
      <c r="H18" s="632">
        <v>0</v>
      </c>
      <c r="I18" s="447"/>
      <c r="J18" s="445"/>
    </row>
    <row r="19" spans="2:10" s="416" customFormat="1" ht="24.95" customHeight="1">
      <c r="B19" s="627">
        <v>3</v>
      </c>
      <c r="C19" s="628" t="s">
        <v>628</v>
      </c>
      <c r="D19" s="629" t="s">
        <v>623</v>
      </c>
      <c r="E19" s="629" t="s">
        <v>629</v>
      </c>
      <c r="F19" s="630">
        <v>2138</v>
      </c>
      <c r="G19" s="633"/>
      <c r="H19" s="632">
        <v>0</v>
      </c>
      <c r="I19" s="447"/>
      <c r="J19" s="445"/>
    </row>
    <row r="20" spans="2:10" s="416" customFormat="1" ht="24.95" customHeight="1">
      <c r="B20" s="627">
        <v>4</v>
      </c>
      <c r="C20" s="628" t="s">
        <v>628</v>
      </c>
      <c r="D20" s="629" t="s">
        <v>630</v>
      </c>
      <c r="E20" s="629" t="s">
        <v>631</v>
      </c>
      <c r="F20" s="630">
        <v>2009</v>
      </c>
      <c r="G20" s="633"/>
      <c r="H20" s="632">
        <v>0</v>
      </c>
      <c r="I20" s="447"/>
      <c r="J20" s="445"/>
    </row>
    <row r="21" spans="2:10" s="495" customFormat="1" ht="24.95" customHeight="1">
      <c r="B21" s="627">
        <v>5</v>
      </c>
      <c r="C21" s="628" t="s">
        <v>632</v>
      </c>
      <c r="D21" s="629" t="s">
        <v>633</v>
      </c>
      <c r="E21" s="629" t="s">
        <v>634</v>
      </c>
      <c r="F21" s="630">
        <v>729.3</v>
      </c>
      <c r="G21" s="633"/>
      <c r="H21" s="632">
        <v>0</v>
      </c>
      <c r="I21" s="446"/>
      <c r="J21" s="449"/>
    </row>
    <row r="22" spans="2:10" s="416" customFormat="1" ht="29.25" customHeight="1">
      <c r="B22" s="627">
        <v>6</v>
      </c>
      <c r="C22" s="628" t="s">
        <v>635</v>
      </c>
      <c r="D22" s="629" t="s">
        <v>613</v>
      </c>
      <c r="E22" s="629" t="s">
        <v>636</v>
      </c>
      <c r="F22" s="630">
        <v>1883.3</v>
      </c>
      <c r="G22" s="633">
        <v>1883</v>
      </c>
      <c r="H22" s="632">
        <v>99.984070514522386</v>
      </c>
      <c r="I22" s="448"/>
      <c r="J22" s="445"/>
    </row>
    <row r="23" spans="2:10" s="416" customFormat="1" ht="24.95" customHeight="1">
      <c r="B23" s="627">
        <v>7</v>
      </c>
      <c r="C23" s="628" t="s">
        <v>637</v>
      </c>
      <c r="D23" s="629" t="s">
        <v>629</v>
      </c>
      <c r="E23" s="629" t="s">
        <v>638</v>
      </c>
      <c r="F23" s="630">
        <v>854</v>
      </c>
      <c r="G23" s="633">
        <v>854</v>
      </c>
      <c r="H23" s="632">
        <v>100</v>
      </c>
      <c r="I23" s="448"/>
      <c r="J23" s="445"/>
    </row>
    <row r="24" spans="2:10" s="416" customFormat="1" ht="24.95" customHeight="1">
      <c r="B24" s="627">
        <v>8</v>
      </c>
      <c r="C24" s="628" t="s">
        <v>637</v>
      </c>
      <c r="D24" s="629" t="s">
        <v>639</v>
      </c>
      <c r="E24" s="629" t="s">
        <v>640</v>
      </c>
      <c r="F24" s="630">
        <v>1658</v>
      </c>
      <c r="G24" s="633">
        <v>1658</v>
      </c>
      <c r="H24" s="632">
        <v>100</v>
      </c>
      <c r="I24" s="448"/>
      <c r="J24" s="445"/>
    </row>
    <row r="25" spans="2:10" s="335" customFormat="1" ht="24.95" customHeight="1">
      <c r="B25" s="627">
        <v>9</v>
      </c>
      <c r="C25" s="628" t="s">
        <v>641</v>
      </c>
      <c r="D25" s="629" t="s">
        <v>642</v>
      </c>
      <c r="E25" s="629" t="s">
        <v>643</v>
      </c>
      <c r="F25" s="630">
        <v>1582.3</v>
      </c>
      <c r="G25" s="633">
        <v>1582</v>
      </c>
      <c r="H25" s="632">
        <v>99.981040257852499</v>
      </c>
      <c r="I25" s="448"/>
      <c r="J25" s="445"/>
    </row>
    <row r="26" spans="2:10" s="494" customFormat="1" ht="36.75" customHeight="1">
      <c r="B26" s="627">
        <v>10</v>
      </c>
      <c r="C26" s="628" t="s">
        <v>644</v>
      </c>
      <c r="D26" s="629" t="s">
        <v>645</v>
      </c>
      <c r="E26" s="629" t="s">
        <v>646</v>
      </c>
      <c r="F26" s="630">
        <v>522</v>
      </c>
      <c r="G26" s="633">
        <v>522</v>
      </c>
      <c r="H26" s="632">
        <v>100</v>
      </c>
      <c r="I26" s="505"/>
      <c r="J26" s="506"/>
    </row>
    <row r="27" spans="2:10" s="335" customFormat="1" ht="24.95" customHeight="1">
      <c r="B27" s="627">
        <v>11</v>
      </c>
      <c r="C27" s="628" t="s">
        <v>637</v>
      </c>
      <c r="D27" s="629" t="s">
        <v>647</v>
      </c>
      <c r="E27" s="629" t="s">
        <v>648</v>
      </c>
      <c r="F27" s="630">
        <v>1326.3</v>
      </c>
      <c r="G27" s="633">
        <v>1326</v>
      </c>
      <c r="H27" s="632">
        <v>99.977380683103377</v>
      </c>
      <c r="I27" s="448"/>
      <c r="J27" s="445"/>
    </row>
    <row r="28" spans="2:10" s="335" customFormat="1" ht="30" customHeight="1">
      <c r="B28" s="627">
        <v>12</v>
      </c>
      <c r="C28" s="628" t="s">
        <v>637</v>
      </c>
      <c r="D28" s="629" t="s">
        <v>649</v>
      </c>
      <c r="E28" s="629" t="s">
        <v>629</v>
      </c>
      <c r="F28" s="630">
        <v>436</v>
      </c>
      <c r="G28" s="633">
        <v>436</v>
      </c>
      <c r="H28" s="632">
        <v>100</v>
      </c>
      <c r="I28" s="448"/>
      <c r="J28" s="449"/>
    </row>
    <row r="29" spans="2:10" s="416" customFormat="1" ht="24.95" customHeight="1">
      <c r="B29" s="627">
        <v>13</v>
      </c>
      <c r="C29" s="628" t="s">
        <v>650</v>
      </c>
      <c r="D29" s="629" t="s">
        <v>651</v>
      </c>
      <c r="E29" s="629" t="s">
        <v>652</v>
      </c>
      <c r="F29" s="630">
        <v>1175.7</v>
      </c>
      <c r="G29" s="633">
        <v>1176</v>
      </c>
      <c r="H29" s="632">
        <v>100.0255167134473</v>
      </c>
      <c r="I29" s="448"/>
      <c r="J29" s="445"/>
    </row>
    <row r="30" spans="2:10" s="416" customFormat="1" ht="40.5" customHeight="1">
      <c r="B30" s="622" t="s">
        <v>71</v>
      </c>
      <c r="C30" s="623" t="s">
        <v>430</v>
      </c>
      <c r="D30" s="624"/>
      <c r="E30" s="624"/>
      <c r="F30" s="625">
        <f>SUM(F31:F88)</f>
        <v>17771</v>
      </c>
      <c r="G30" s="625">
        <f>SUM(G31:G88)</f>
        <v>5343</v>
      </c>
      <c r="H30" s="626">
        <v>0.40659242761692649</v>
      </c>
      <c r="I30" s="448"/>
      <c r="J30" s="445"/>
    </row>
    <row r="31" spans="2:10" s="494" customFormat="1" ht="36.75" customHeight="1">
      <c r="B31" s="627">
        <v>1</v>
      </c>
      <c r="C31" s="628" t="s">
        <v>653</v>
      </c>
      <c r="D31" s="629" t="s">
        <v>654</v>
      </c>
      <c r="E31" s="629" t="s">
        <v>655</v>
      </c>
      <c r="F31" s="630">
        <v>270</v>
      </c>
      <c r="G31" s="633"/>
      <c r="H31" s="632">
        <v>0</v>
      </c>
      <c r="I31" s="505"/>
      <c r="J31" s="506"/>
    </row>
    <row r="32" spans="2:10" s="494" customFormat="1" ht="36.75" customHeight="1">
      <c r="B32" s="627">
        <v>2</v>
      </c>
      <c r="C32" s="628" t="s">
        <v>653</v>
      </c>
      <c r="D32" s="629" t="s">
        <v>656</v>
      </c>
      <c r="E32" s="629" t="s">
        <v>657</v>
      </c>
      <c r="F32" s="630">
        <v>395</v>
      </c>
      <c r="G32" s="633">
        <v>395</v>
      </c>
      <c r="H32" s="632">
        <v>100</v>
      </c>
      <c r="I32" s="505"/>
      <c r="J32" s="506"/>
    </row>
    <row r="33" spans="2:10" s="416" customFormat="1" ht="40.5" customHeight="1">
      <c r="B33" s="627">
        <v>3</v>
      </c>
      <c r="C33" s="628" t="s">
        <v>653</v>
      </c>
      <c r="D33" s="629" t="s">
        <v>658</v>
      </c>
      <c r="E33" s="629" t="s">
        <v>659</v>
      </c>
      <c r="F33" s="630">
        <v>404</v>
      </c>
      <c r="G33" s="633">
        <v>404</v>
      </c>
      <c r="H33" s="632">
        <v>100</v>
      </c>
      <c r="I33" s="448"/>
      <c r="J33" s="445"/>
    </row>
    <row r="34" spans="2:10" s="416" customFormat="1" ht="40.5" customHeight="1">
      <c r="B34" s="627">
        <v>4</v>
      </c>
      <c r="C34" s="628" t="s">
        <v>660</v>
      </c>
      <c r="D34" s="629" t="s">
        <v>661</v>
      </c>
      <c r="E34" s="629" t="s">
        <v>662</v>
      </c>
      <c r="F34" s="630">
        <v>189</v>
      </c>
      <c r="G34" s="633">
        <v>189</v>
      </c>
      <c r="H34" s="632">
        <v>100</v>
      </c>
      <c r="I34" s="448"/>
      <c r="J34" s="445"/>
    </row>
    <row r="35" spans="2:10" s="416" customFormat="1" ht="24.95" customHeight="1">
      <c r="B35" s="627">
        <v>5</v>
      </c>
      <c r="C35" s="628" t="s">
        <v>660</v>
      </c>
      <c r="D35" s="629" t="s">
        <v>663</v>
      </c>
      <c r="E35" s="629" t="s">
        <v>664</v>
      </c>
      <c r="F35" s="630">
        <v>264</v>
      </c>
      <c r="G35" s="633">
        <v>264</v>
      </c>
      <c r="H35" s="632">
        <v>100</v>
      </c>
      <c r="I35" s="448"/>
      <c r="J35" s="445"/>
    </row>
    <row r="36" spans="2:10" s="416" customFormat="1" ht="24.95" customHeight="1">
      <c r="B36" s="627">
        <v>6</v>
      </c>
      <c r="C36" s="628" t="s">
        <v>665</v>
      </c>
      <c r="D36" s="629" t="s">
        <v>666</v>
      </c>
      <c r="E36" s="629" t="s">
        <v>667</v>
      </c>
      <c r="F36" s="630">
        <v>243</v>
      </c>
      <c r="G36" s="633">
        <v>243</v>
      </c>
      <c r="H36" s="632">
        <v>100</v>
      </c>
      <c r="I36" s="448"/>
      <c r="J36" s="445"/>
    </row>
    <row r="37" spans="2:10" s="416" customFormat="1" ht="24.95" customHeight="1">
      <c r="B37" s="627">
        <v>7</v>
      </c>
      <c r="C37" s="628" t="s">
        <v>665</v>
      </c>
      <c r="D37" s="629" t="s">
        <v>668</v>
      </c>
      <c r="E37" s="629" t="s">
        <v>669</v>
      </c>
      <c r="F37" s="630">
        <v>253</v>
      </c>
      <c r="G37" s="633"/>
      <c r="H37" s="632">
        <v>0</v>
      </c>
      <c r="I37" s="448"/>
      <c r="J37" s="445"/>
    </row>
    <row r="38" spans="2:10" s="416" customFormat="1" ht="24.95" customHeight="1">
      <c r="B38" s="627">
        <v>8</v>
      </c>
      <c r="C38" s="628" t="s">
        <v>637</v>
      </c>
      <c r="D38" s="629" t="s">
        <v>670</v>
      </c>
      <c r="E38" s="629" t="s">
        <v>671</v>
      </c>
      <c r="F38" s="630">
        <v>430</v>
      </c>
      <c r="G38" s="633"/>
      <c r="H38" s="632">
        <v>0</v>
      </c>
      <c r="I38" s="448"/>
      <c r="J38" s="445"/>
    </row>
    <row r="39" spans="2:10" s="416" customFormat="1" ht="24.95" customHeight="1">
      <c r="B39" s="627">
        <v>9</v>
      </c>
      <c r="C39" s="628" t="s">
        <v>637</v>
      </c>
      <c r="D39" s="629" t="s">
        <v>672</v>
      </c>
      <c r="E39" s="629" t="s">
        <v>673</v>
      </c>
      <c r="F39" s="630">
        <v>596</v>
      </c>
      <c r="G39" s="633">
        <v>296</v>
      </c>
      <c r="H39" s="632">
        <v>49.664429530201346</v>
      </c>
      <c r="I39" s="448"/>
      <c r="J39" s="445"/>
    </row>
    <row r="40" spans="2:10" s="494" customFormat="1" ht="36.75" customHeight="1">
      <c r="B40" s="627">
        <v>10</v>
      </c>
      <c r="C40" s="628" t="s">
        <v>637</v>
      </c>
      <c r="D40" s="629" t="s">
        <v>674</v>
      </c>
      <c r="E40" s="629" t="s">
        <v>675</v>
      </c>
      <c r="F40" s="630">
        <v>555</v>
      </c>
      <c r="G40" s="633">
        <v>75</v>
      </c>
      <c r="H40" s="632">
        <v>13.513513513513514</v>
      </c>
      <c r="I40" s="505"/>
      <c r="J40" s="506"/>
    </row>
    <row r="41" spans="2:10" s="416" customFormat="1" ht="24.95" customHeight="1">
      <c r="B41" s="627">
        <v>11</v>
      </c>
      <c r="C41" s="628" t="s">
        <v>637</v>
      </c>
      <c r="D41" s="629" t="s">
        <v>676</v>
      </c>
      <c r="E41" s="629" t="s">
        <v>677</v>
      </c>
      <c r="F41" s="630">
        <v>292</v>
      </c>
      <c r="G41" s="633"/>
      <c r="H41" s="632">
        <v>0</v>
      </c>
      <c r="I41" s="448"/>
      <c r="J41" s="445"/>
    </row>
    <row r="42" spans="2:10" s="494" customFormat="1" ht="36.75" customHeight="1">
      <c r="B42" s="627">
        <v>12</v>
      </c>
      <c r="C42" s="628" t="s">
        <v>637</v>
      </c>
      <c r="D42" s="629" t="s">
        <v>678</v>
      </c>
      <c r="E42" s="629" t="s">
        <v>679</v>
      </c>
      <c r="F42" s="630">
        <v>968</v>
      </c>
      <c r="G42" s="633"/>
      <c r="H42" s="632">
        <v>0</v>
      </c>
      <c r="I42" s="505"/>
      <c r="J42" s="506"/>
    </row>
    <row r="43" spans="2:10" s="416" customFormat="1" ht="24.95" customHeight="1">
      <c r="B43" s="627">
        <v>13</v>
      </c>
      <c r="C43" s="628" t="s">
        <v>660</v>
      </c>
      <c r="D43" s="629" t="s">
        <v>667</v>
      </c>
      <c r="E43" s="629" t="s">
        <v>680</v>
      </c>
      <c r="F43" s="630">
        <v>335</v>
      </c>
      <c r="G43" s="633">
        <v>335</v>
      </c>
      <c r="H43" s="632">
        <v>100</v>
      </c>
      <c r="I43" s="448"/>
      <c r="J43" s="445"/>
    </row>
    <row r="44" spans="2:10" s="494" customFormat="1" ht="36.75" customHeight="1">
      <c r="B44" s="627">
        <v>14</v>
      </c>
      <c r="C44" s="628" t="s">
        <v>660</v>
      </c>
      <c r="D44" s="629" t="s">
        <v>681</v>
      </c>
      <c r="E44" s="629" t="s">
        <v>682</v>
      </c>
      <c r="F44" s="630">
        <v>260</v>
      </c>
      <c r="G44" s="633">
        <v>260</v>
      </c>
      <c r="H44" s="632">
        <v>100</v>
      </c>
      <c r="I44" s="505"/>
      <c r="J44" s="506"/>
    </row>
    <row r="45" spans="2:10" s="416" customFormat="1" ht="24.95" customHeight="1">
      <c r="B45" s="627">
        <v>15</v>
      </c>
      <c r="C45" s="628" t="s">
        <v>660</v>
      </c>
      <c r="D45" s="629" t="s">
        <v>683</v>
      </c>
      <c r="E45" s="629" t="s">
        <v>684</v>
      </c>
      <c r="F45" s="630">
        <v>245</v>
      </c>
      <c r="G45" s="633">
        <v>245</v>
      </c>
      <c r="H45" s="632">
        <v>100</v>
      </c>
      <c r="I45" s="448"/>
      <c r="J45" s="445"/>
    </row>
    <row r="46" spans="2:10" s="416" customFormat="1" ht="24.95" customHeight="1">
      <c r="B46" s="627">
        <v>16</v>
      </c>
      <c r="C46" s="628" t="s">
        <v>660</v>
      </c>
      <c r="D46" s="629" t="s">
        <v>685</v>
      </c>
      <c r="E46" s="629" t="s">
        <v>686</v>
      </c>
      <c r="F46" s="630">
        <v>310</v>
      </c>
      <c r="G46" s="633">
        <v>310</v>
      </c>
      <c r="H46" s="632">
        <v>100</v>
      </c>
      <c r="I46" s="448"/>
      <c r="J46" s="445"/>
    </row>
    <row r="47" spans="2:10" s="416" customFormat="1" ht="24.95" customHeight="1">
      <c r="B47" s="627">
        <v>17</v>
      </c>
      <c r="C47" s="628" t="s">
        <v>660</v>
      </c>
      <c r="D47" s="629" t="s">
        <v>687</v>
      </c>
      <c r="E47" s="629" t="s">
        <v>688</v>
      </c>
      <c r="F47" s="630">
        <v>223</v>
      </c>
      <c r="G47" s="633">
        <v>223</v>
      </c>
      <c r="H47" s="632">
        <v>100</v>
      </c>
      <c r="I47" s="448"/>
      <c r="J47" s="445"/>
    </row>
    <row r="48" spans="2:10" s="416" customFormat="1" ht="24.95" customHeight="1">
      <c r="B48" s="627">
        <v>18</v>
      </c>
      <c r="C48" s="628" t="s">
        <v>660</v>
      </c>
      <c r="D48" s="629" t="s">
        <v>689</v>
      </c>
      <c r="E48" s="629" t="s">
        <v>690</v>
      </c>
      <c r="F48" s="630">
        <v>350</v>
      </c>
      <c r="G48" s="633">
        <v>350</v>
      </c>
      <c r="H48" s="632">
        <v>100</v>
      </c>
      <c r="I48" s="448"/>
      <c r="J48" s="445"/>
    </row>
    <row r="49" spans="2:10" s="416" customFormat="1" ht="24.95" customHeight="1">
      <c r="B49" s="627">
        <v>19</v>
      </c>
      <c r="C49" s="628" t="s">
        <v>660</v>
      </c>
      <c r="D49" s="629" t="s">
        <v>691</v>
      </c>
      <c r="E49" s="629" t="s">
        <v>690</v>
      </c>
      <c r="F49" s="630">
        <v>127</v>
      </c>
      <c r="G49" s="633">
        <v>127</v>
      </c>
      <c r="H49" s="632">
        <v>100</v>
      </c>
      <c r="I49" s="448"/>
      <c r="J49" s="445"/>
    </row>
    <row r="50" spans="2:10" s="416" customFormat="1" ht="24.95" customHeight="1">
      <c r="B50" s="627">
        <v>20</v>
      </c>
      <c r="C50" s="628" t="s">
        <v>660</v>
      </c>
      <c r="D50" s="629" t="s">
        <v>692</v>
      </c>
      <c r="E50" s="629" t="s">
        <v>693</v>
      </c>
      <c r="F50" s="630">
        <v>200</v>
      </c>
      <c r="G50" s="633"/>
      <c r="H50" s="632">
        <v>0</v>
      </c>
      <c r="I50" s="448"/>
      <c r="J50" s="445"/>
    </row>
    <row r="51" spans="2:10" s="494" customFormat="1" ht="36.75" customHeight="1">
      <c r="B51" s="627">
        <v>21</v>
      </c>
      <c r="C51" s="628" t="s">
        <v>660</v>
      </c>
      <c r="D51" s="629" t="s">
        <v>694</v>
      </c>
      <c r="E51" s="629" t="s">
        <v>657</v>
      </c>
      <c r="F51" s="630">
        <v>604</v>
      </c>
      <c r="G51" s="633"/>
      <c r="H51" s="632">
        <v>0</v>
      </c>
      <c r="I51" s="505"/>
      <c r="J51" s="506"/>
    </row>
    <row r="52" spans="2:10" s="494" customFormat="1" ht="36.75" customHeight="1">
      <c r="B52" s="627">
        <v>22</v>
      </c>
      <c r="C52" s="628" t="s">
        <v>660</v>
      </c>
      <c r="D52" s="629" t="s">
        <v>695</v>
      </c>
      <c r="E52" s="629" t="s">
        <v>696</v>
      </c>
      <c r="F52" s="630">
        <v>250</v>
      </c>
      <c r="G52" s="633"/>
      <c r="H52" s="632">
        <v>0</v>
      </c>
      <c r="I52" s="505"/>
      <c r="J52" s="506"/>
    </row>
    <row r="53" spans="2:10" s="416" customFormat="1" ht="24.95" customHeight="1">
      <c r="B53" s="627">
        <v>23</v>
      </c>
      <c r="C53" s="628" t="s">
        <v>660</v>
      </c>
      <c r="D53" s="629" t="s">
        <v>697</v>
      </c>
      <c r="E53" s="629" t="s">
        <v>698</v>
      </c>
      <c r="F53" s="630">
        <v>291</v>
      </c>
      <c r="G53" s="633"/>
      <c r="H53" s="632">
        <v>0</v>
      </c>
      <c r="I53" s="448"/>
      <c r="J53" s="445"/>
    </row>
    <row r="54" spans="2:10" s="416" customFormat="1" ht="24.95" customHeight="1">
      <c r="B54" s="627">
        <v>24</v>
      </c>
      <c r="C54" s="628" t="s">
        <v>653</v>
      </c>
      <c r="D54" s="629" t="s">
        <v>699</v>
      </c>
      <c r="E54" s="629" t="s">
        <v>700</v>
      </c>
      <c r="F54" s="630">
        <v>290</v>
      </c>
      <c r="G54" s="633"/>
      <c r="H54" s="632">
        <v>0</v>
      </c>
      <c r="I54" s="448"/>
      <c r="J54" s="445"/>
    </row>
    <row r="55" spans="2:10" s="416" customFormat="1" ht="24.95" customHeight="1">
      <c r="B55" s="627">
        <v>25</v>
      </c>
      <c r="C55" s="628" t="s">
        <v>653</v>
      </c>
      <c r="D55" s="629" t="s">
        <v>701</v>
      </c>
      <c r="E55" s="629" t="s">
        <v>702</v>
      </c>
      <c r="F55" s="630">
        <v>137</v>
      </c>
      <c r="G55" s="633"/>
      <c r="H55" s="632">
        <v>0</v>
      </c>
      <c r="I55" s="448"/>
      <c r="J55" s="445"/>
    </row>
    <row r="56" spans="2:10" s="416" customFormat="1" ht="24.95" customHeight="1">
      <c r="B56" s="627">
        <v>26</v>
      </c>
      <c r="C56" s="628" t="s">
        <v>653</v>
      </c>
      <c r="D56" s="629" t="s">
        <v>703</v>
      </c>
      <c r="E56" s="629" t="s">
        <v>704</v>
      </c>
      <c r="F56" s="630">
        <v>230</v>
      </c>
      <c r="G56" s="633"/>
      <c r="H56" s="632">
        <v>0</v>
      </c>
      <c r="I56" s="448"/>
      <c r="J56" s="445"/>
    </row>
    <row r="57" spans="2:10" s="416" customFormat="1" ht="24.95" customHeight="1">
      <c r="B57" s="627">
        <v>27</v>
      </c>
      <c r="C57" s="628" t="s">
        <v>653</v>
      </c>
      <c r="D57" s="629" t="s">
        <v>705</v>
      </c>
      <c r="E57" s="629" t="s">
        <v>706</v>
      </c>
      <c r="F57" s="630">
        <v>273</v>
      </c>
      <c r="G57" s="633"/>
      <c r="H57" s="632">
        <v>0</v>
      </c>
      <c r="I57" s="448"/>
      <c r="J57" s="445"/>
    </row>
    <row r="58" spans="2:10" s="494" customFormat="1" ht="36.75" customHeight="1">
      <c r="B58" s="627">
        <v>28</v>
      </c>
      <c r="C58" s="628" t="s">
        <v>653</v>
      </c>
      <c r="D58" s="629" t="s">
        <v>707</v>
      </c>
      <c r="E58" s="629" t="s">
        <v>708</v>
      </c>
      <c r="F58" s="630">
        <v>109</v>
      </c>
      <c r="G58" s="633"/>
      <c r="H58" s="632">
        <v>0</v>
      </c>
      <c r="I58" s="505"/>
      <c r="J58" s="506"/>
    </row>
    <row r="59" spans="2:10" s="494" customFormat="1" ht="36.75" customHeight="1">
      <c r="B59" s="627">
        <v>29</v>
      </c>
      <c r="C59" s="628" t="s">
        <v>653</v>
      </c>
      <c r="D59" s="629" t="s">
        <v>709</v>
      </c>
      <c r="E59" s="629" t="s">
        <v>710</v>
      </c>
      <c r="F59" s="630">
        <v>157</v>
      </c>
      <c r="G59" s="633"/>
      <c r="H59" s="632">
        <v>0</v>
      </c>
      <c r="I59" s="505"/>
      <c r="J59" s="506"/>
    </row>
    <row r="60" spans="2:10" s="454" customFormat="1" ht="24.95" customHeight="1">
      <c r="B60" s="627">
        <v>30</v>
      </c>
      <c r="C60" s="628" t="s">
        <v>653</v>
      </c>
      <c r="D60" s="629" t="s">
        <v>711</v>
      </c>
      <c r="E60" s="629" t="s">
        <v>673</v>
      </c>
      <c r="F60" s="630">
        <v>250</v>
      </c>
      <c r="G60" s="633"/>
      <c r="H60" s="632">
        <v>0</v>
      </c>
      <c r="I60" s="448"/>
      <c r="J60" s="445"/>
    </row>
    <row r="61" spans="2:10" s="494" customFormat="1" ht="36.75" customHeight="1">
      <c r="B61" s="627">
        <v>31</v>
      </c>
      <c r="C61" s="628" t="s">
        <v>653</v>
      </c>
      <c r="D61" s="629" t="s">
        <v>712</v>
      </c>
      <c r="E61" s="629" t="s">
        <v>713</v>
      </c>
      <c r="F61" s="630">
        <v>250</v>
      </c>
      <c r="G61" s="633">
        <v>250</v>
      </c>
      <c r="H61" s="632">
        <v>100</v>
      </c>
      <c r="I61" s="505"/>
      <c r="J61" s="506"/>
    </row>
    <row r="62" spans="2:10" s="454" customFormat="1" ht="24.95" customHeight="1">
      <c r="B62" s="627">
        <v>32</v>
      </c>
      <c r="C62" s="628" t="s">
        <v>653</v>
      </c>
      <c r="D62" s="629" t="s">
        <v>714</v>
      </c>
      <c r="E62" s="629" t="s">
        <v>715</v>
      </c>
      <c r="F62" s="630">
        <v>184</v>
      </c>
      <c r="G62" s="633">
        <v>184</v>
      </c>
      <c r="H62" s="632">
        <v>100</v>
      </c>
      <c r="I62" s="448"/>
      <c r="J62" s="445"/>
    </row>
    <row r="63" spans="2:10" s="454" customFormat="1" ht="24.95" customHeight="1">
      <c r="B63" s="627">
        <v>33</v>
      </c>
      <c r="C63" s="628" t="s">
        <v>653</v>
      </c>
      <c r="D63" s="629" t="s">
        <v>716</v>
      </c>
      <c r="E63" s="629" t="s">
        <v>717</v>
      </c>
      <c r="F63" s="630">
        <v>104</v>
      </c>
      <c r="G63" s="633">
        <v>104</v>
      </c>
      <c r="H63" s="632">
        <v>100</v>
      </c>
      <c r="I63" s="448"/>
      <c r="J63" s="445"/>
    </row>
    <row r="64" spans="2:10" s="454" customFormat="1" ht="24.95" customHeight="1">
      <c r="B64" s="627">
        <v>34</v>
      </c>
      <c r="C64" s="628" t="s">
        <v>665</v>
      </c>
      <c r="D64" s="629" t="s">
        <v>718</v>
      </c>
      <c r="E64" s="629" t="s">
        <v>719</v>
      </c>
      <c r="F64" s="630">
        <v>253</v>
      </c>
      <c r="G64" s="633"/>
      <c r="H64" s="632">
        <v>0</v>
      </c>
      <c r="I64" s="448"/>
      <c r="J64" s="445"/>
    </row>
    <row r="65" spans="2:10" s="454" customFormat="1" ht="24.95" customHeight="1">
      <c r="B65" s="627">
        <v>35</v>
      </c>
      <c r="C65" s="628" t="s">
        <v>665</v>
      </c>
      <c r="D65" s="629" t="s">
        <v>668</v>
      </c>
      <c r="E65" s="629" t="s">
        <v>720</v>
      </c>
      <c r="F65" s="630">
        <v>389</v>
      </c>
      <c r="G65" s="633"/>
      <c r="H65" s="632">
        <v>0</v>
      </c>
      <c r="I65" s="448"/>
      <c r="J65" s="445"/>
    </row>
    <row r="66" spans="2:10" s="454" customFormat="1" ht="24.95" customHeight="1">
      <c r="B66" s="627">
        <v>36</v>
      </c>
      <c r="C66" s="628" t="s">
        <v>665</v>
      </c>
      <c r="D66" s="629" t="s">
        <v>721</v>
      </c>
      <c r="E66" s="629" t="s">
        <v>722</v>
      </c>
      <c r="F66" s="630">
        <v>235</v>
      </c>
      <c r="G66" s="633"/>
      <c r="H66" s="632">
        <v>0</v>
      </c>
      <c r="I66" s="448"/>
      <c r="J66" s="445"/>
    </row>
    <row r="67" spans="2:10" s="454" customFormat="1" ht="24.95" customHeight="1">
      <c r="B67" s="627">
        <v>37</v>
      </c>
      <c r="C67" s="628" t="s">
        <v>665</v>
      </c>
      <c r="D67" s="629" t="s">
        <v>723</v>
      </c>
      <c r="E67" s="629" t="s">
        <v>724</v>
      </c>
      <c r="F67" s="630">
        <v>130</v>
      </c>
      <c r="G67" s="633">
        <v>130</v>
      </c>
      <c r="H67" s="632">
        <v>100</v>
      </c>
      <c r="I67" s="448"/>
      <c r="J67" s="445"/>
    </row>
    <row r="68" spans="2:10" s="454" customFormat="1" ht="24.95" customHeight="1">
      <c r="B68" s="627">
        <v>38</v>
      </c>
      <c r="C68" s="628" t="s">
        <v>665</v>
      </c>
      <c r="D68" s="629" t="s">
        <v>725</v>
      </c>
      <c r="E68" s="629" t="s">
        <v>726</v>
      </c>
      <c r="F68" s="630">
        <v>180</v>
      </c>
      <c r="G68" s="630">
        <v>180</v>
      </c>
      <c r="H68" s="632">
        <v>100</v>
      </c>
      <c r="I68" s="448"/>
      <c r="J68" s="445"/>
    </row>
    <row r="69" spans="2:10" s="454" customFormat="1" ht="24.95" customHeight="1">
      <c r="B69" s="507">
        <v>39</v>
      </c>
      <c r="C69" s="636" t="s">
        <v>665</v>
      </c>
      <c r="D69" s="507" t="s">
        <v>727</v>
      </c>
      <c r="E69" s="507" t="s">
        <v>728</v>
      </c>
      <c r="F69" s="630">
        <v>253</v>
      </c>
      <c r="G69" s="630"/>
      <c r="H69" s="550">
        <v>0</v>
      </c>
      <c r="I69" s="448"/>
      <c r="J69" s="445"/>
    </row>
    <row r="70" spans="2:10" s="454" customFormat="1" ht="24.95" customHeight="1">
      <c r="B70" s="507">
        <v>40</v>
      </c>
      <c r="C70" s="636" t="s">
        <v>665</v>
      </c>
      <c r="D70" s="507" t="s">
        <v>729</v>
      </c>
      <c r="E70" s="507" t="s">
        <v>730</v>
      </c>
      <c r="F70" s="630">
        <v>50</v>
      </c>
      <c r="G70" s="630"/>
      <c r="H70" s="550">
        <v>0</v>
      </c>
      <c r="I70" s="448"/>
      <c r="J70" s="445"/>
    </row>
    <row r="71" spans="2:10" s="454" customFormat="1" ht="24.95" customHeight="1">
      <c r="B71" s="507">
        <v>41</v>
      </c>
      <c r="C71" s="636" t="s">
        <v>665</v>
      </c>
      <c r="D71" s="507" t="s">
        <v>731</v>
      </c>
      <c r="E71" s="507" t="s">
        <v>730</v>
      </c>
      <c r="F71" s="630">
        <v>60</v>
      </c>
      <c r="G71" s="630"/>
      <c r="H71" s="550">
        <v>0</v>
      </c>
      <c r="I71" s="448"/>
      <c r="J71" s="445"/>
    </row>
    <row r="72" spans="2:10" s="454" customFormat="1" ht="24.95" customHeight="1">
      <c r="B72" s="507">
        <v>42</v>
      </c>
      <c r="C72" s="636" t="s">
        <v>665</v>
      </c>
      <c r="D72" s="507" t="s">
        <v>732</v>
      </c>
      <c r="E72" s="507" t="s">
        <v>733</v>
      </c>
      <c r="F72" s="630">
        <v>283</v>
      </c>
      <c r="G72" s="630"/>
      <c r="H72" s="550">
        <v>0</v>
      </c>
      <c r="I72" s="448"/>
      <c r="J72" s="445"/>
    </row>
    <row r="73" spans="2:10" s="454" customFormat="1" ht="24.95" customHeight="1">
      <c r="B73" s="507">
        <v>43</v>
      </c>
      <c r="C73" s="636" t="s">
        <v>665</v>
      </c>
      <c r="D73" s="507" t="s">
        <v>734</v>
      </c>
      <c r="E73" s="507" t="s">
        <v>735</v>
      </c>
      <c r="F73" s="630">
        <v>231</v>
      </c>
      <c r="G73" s="630"/>
      <c r="H73" s="550">
        <v>0</v>
      </c>
      <c r="I73" s="448"/>
      <c r="J73" s="445"/>
    </row>
    <row r="74" spans="2:10" s="454" customFormat="1" ht="24.95" customHeight="1">
      <c r="B74" s="507">
        <v>44</v>
      </c>
      <c r="C74" s="636" t="s">
        <v>665</v>
      </c>
      <c r="D74" s="507" t="s">
        <v>736</v>
      </c>
      <c r="E74" s="507" t="s">
        <v>737</v>
      </c>
      <c r="F74" s="630">
        <v>412</v>
      </c>
      <c r="G74" s="630">
        <v>412</v>
      </c>
      <c r="H74" s="550">
        <v>100</v>
      </c>
      <c r="I74" s="448"/>
      <c r="J74" s="445"/>
    </row>
    <row r="75" spans="2:10" s="454" customFormat="1" ht="24.95" customHeight="1">
      <c r="B75" s="507">
        <v>45</v>
      </c>
      <c r="C75" s="636" t="s">
        <v>665</v>
      </c>
      <c r="D75" s="507" t="s">
        <v>738</v>
      </c>
      <c r="E75" s="507" t="s">
        <v>737</v>
      </c>
      <c r="F75" s="630">
        <v>430</v>
      </c>
      <c r="G75" s="630"/>
      <c r="H75" s="550">
        <v>0</v>
      </c>
      <c r="I75" s="448"/>
      <c r="J75" s="445"/>
    </row>
    <row r="76" spans="2:10" s="454" customFormat="1" ht="24.95" customHeight="1">
      <c r="B76" s="507">
        <v>46</v>
      </c>
      <c r="C76" s="636" t="s">
        <v>637</v>
      </c>
      <c r="D76" s="507" t="s">
        <v>739</v>
      </c>
      <c r="E76" s="507" t="s">
        <v>740</v>
      </c>
      <c r="F76" s="630">
        <v>420</v>
      </c>
      <c r="G76" s="630">
        <v>150</v>
      </c>
      <c r="H76" s="550">
        <v>35.714285714285715</v>
      </c>
      <c r="I76" s="448"/>
      <c r="J76" s="445"/>
    </row>
    <row r="77" spans="2:10" s="454" customFormat="1" ht="24.95" customHeight="1">
      <c r="B77" s="507">
        <v>47</v>
      </c>
      <c r="C77" s="636" t="s">
        <v>637</v>
      </c>
      <c r="D77" s="507" t="s">
        <v>741</v>
      </c>
      <c r="E77" s="507" t="s">
        <v>742</v>
      </c>
      <c r="F77" s="630">
        <v>217</v>
      </c>
      <c r="G77" s="630">
        <v>217</v>
      </c>
      <c r="H77" s="550">
        <v>100</v>
      </c>
      <c r="I77" s="448"/>
      <c r="J77" s="445"/>
    </row>
    <row r="78" spans="2:10" s="454" customFormat="1" ht="24.95" customHeight="1">
      <c r="B78" s="507">
        <v>48</v>
      </c>
      <c r="C78" s="636" t="s">
        <v>637</v>
      </c>
      <c r="D78" s="507" t="s">
        <v>743</v>
      </c>
      <c r="E78" s="507" t="s">
        <v>744</v>
      </c>
      <c r="F78" s="630">
        <v>402</v>
      </c>
      <c r="G78" s="630"/>
      <c r="H78" s="550">
        <v>0</v>
      </c>
      <c r="I78" s="448"/>
      <c r="J78" s="445"/>
    </row>
    <row r="79" spans="2:10" s="454" customFormat="1" ht="24.95" customHeight="1">
      <c r="B79" s="507">
        <v>49</v>
      </c>
      <c r="C79" s="636" t="s">
        <v>637</v>
      </c>
      <c r="D79" s="507" t="s">
        <v>745</v>
      </c>
      <c r="E79" s="507" t="s">
        <v>746</v>
      </c>
      <c r="F79" s="630">
        <v>238</v>
      </c>
      <c r="G79" s="630"/>
      <c r="H79" s="550">
        <v>0</v>
      </c>
      <c r="I79" s="448"/>
      <c r="J79" s="445"/>
    </row>
    <row r="80" spans="2:10" s="416" customFormat="1" ht="24.95" customHeight="1">
      <c r="B80" s="507">
        <v>50</v>
      </c>
      <c r="C80" s="636" t="s">
        <v>637</v>
      </c>
      <c r="D80" s="507" t="s">
        <v>747</v>
      </c>
      <c r="E80" s="507" t="s">
        <v>676</v>
      </c>
      <c r="F80" s="630">
        <v>532</v>
      </c>
      <c r="G80" s="630"/>
      <c r="H80" s="550">
        <v>0</v>
      </c>
      <c r="I80" s="448"/>
      <c r="J80" s="445"/>
    </row>
    <row r="81" spans="2:10" s="416" customFormat="1" ht="24.95" customHeight="1">
      <c r="B81" s="507">
        <v>51</v>
      </c>
      <c r="C81" s="636" t="s">
        <v>637</v>
      </c>
      <c r="D81" s="507" t="s">
        <v>748</v>
      </c>
      <c r="E81" s="507" t="s">
        <v>678</v>
      </c>
      <c r="F81" s="630">
        <v>312</v>
      </c>
      <c r="G81" s="630"/>
      <c r="H81" s="550">
        <v>0</v>
      </c>
      <c r="I81" s="448"/>
      <c r="J81" s="445"/>
    </row>
    <row r="82" spans="2:10" s="416" customFormat="1" ht="24.95" customHeight="1">
      <c r="B82" s="507">
        <v>52</v>
      </c>
      <c r="C82" s="636" t="s">
        <v>637</v>
      </c>
      <c r="D82" s="507" t="s">
        <v>748</v>
      </c>
      <c r="E82" s="507" t="s">
        <v>749</v>
      </c>
      <c r="F82" s="630">
        <v>314</v>
      </c>
      <c r="G82" s="630"/>
      <c r="H82" s="550">
        <v>0</v>
      </c>
      <c r="I82" s="448"/>
      <c r="J82" s="445"/>
    </row>
    <row r="83" spans="2:10" s="454" customFormat="1" ht="24.95" customHeight="1">
      <c r="B83" s="507">
        <v>53</v>
      </c>
      <c r="C83" s="636" t="s">
        <v>637</v>
      </c>
      <c r="D83" s="507" t="s">
        <v>741</v>
      </c>
      <c r="E83" s="507" t="s">
        <v>750</v>
      </c>
      <c r="F83" s="630">
        <v>195</v>
      </c>
      <c r="G83" s="630"/>
      <c r="H83" s="550">
        <v>0</v>
      </c>
      <c r="I83" s="448"/>
      <c r="J83" s="445"/>
    </row>
    <row r="84" spans="2:10" s="454" customFormat="1" ht="24.95" customHeight="1">
      <c r="B84" s="507">
        <v>54</v>
      </c>
      <c r="C84" s="636" t="s">
        <v>637</v>
      </c>
      <c r="D84" s="507" t="s">
        <v>751</v>
      </c>
      <c r="E84" s="507" t="s">
        <v>752</v>
      </c>
      <c r="F84" s="630">
        <v>176</v>
      </c>
      <c r="G84" s="630"/>
      <c r="H84" s="550">
        <v>0</v>
      </c>
      <c r="I84" s="448"/>
      <c r="J84" s="445"/>
    </row>
    <row r="85" spans="2:10" s="454" customFormat="1" ht="24.95" customHeight="1">
      <c r="B85" s="507">
        <v>55</v>
      </c>
      <c r="C85" s="636" t="s">
        <v>637</v>
      </c>
      <c r="D85" s="507" t="s">
        <v>753</v>
      </c>
      <c r="E85" s="507" t="s">
        <v>754</v>
      </c>
      <c r="F85" s="630">
        <v>241</v>
      </c>
      <c r="G85" s="630"/>
      <c r="H85" s="550">
        <v>0</v>
      </c>
      <c r="I85" s="448"/>
      <c r="J85" s="445"/>
    </row>
    <row r="86" spans="2:10" s="454" customFormat="1" ht="24.95" customHeight="1">
      <c r="B86" s="507">
        <v>56</v>
      </c>
      <c r="C86" s="636" t="s">
        <v>637</v>
      </c>
      <c r="D86" s="507" t="s">
        <v>755</v>
      </c>
      <c r="E86" s="507" t="s">
        <v>756</v>
      </c>
      <c r="F86" s="630">
        <v>420</v>
      </c>
      <c r="G86" s="630"/>
      <c r="H86" s="550">
        <v>0</v>
      </c>
      <c r="I86" s="448"/>
      <c r="J86" s="445"/>
    </row>
    <row r="87" spans="2:10" s="454" customFormat="1" ht="24.95" customHeight="1">
      <c r="B87" s="507">
        <v>57</v>
      </c>
      <c r="C87" s="636" t="s">
        <v>637</v>
      </c>
      <c r="D87" s="507" t="s">
        <v>757</v>
      </c>
      <c r="E87" s="507" t="s">
        <v>758</v>
      </c>
      <c r="F87" s="630">
        <v>237</v>
      </c>
      <c r="G87" s="630"/>
      <c r="H87" s="550">
        <v>0</v>
      </c>
      <c r="I87" s="448"/>
      <c r="J87" s="445"/>
    </row>
    <row r="88" spans="2:10" s="454" customFormat="1" ht="24.95" customHeight="1">
      <c r="B88" s="507">
        <v>58</v>
      </c>
      <c r="C88" s="636" t="s">
        <v>637</v>
      </c>
      <c r="D88" s="507" t="s">
        <v>694</v>
      </c>
      <c r="E88" s="507" t="s">
        <v>759</v>
      </c>
      <c r="F88" s="630">
        <v>1123</v>
      </c>
      <c r="G88" s="630"/>
      <c r="H88" s="550">
        <v>0</v>
      </c>
      <c r="I88" s="448"/>
      <c r="J88" s="445"/>
    </row>
    <row r="89" spans="2:10" ht="30.75" customHeight="1">
      <c r="B89" s="747" t="str">
        <f>+B2</f>
        <v>UBND HUYỆN PHÚ LỘC</v>
      </c>
      <c r="C89" s="747"/>
      <c r="D89" s="747"/>
      <c r="E89" s="747"/>
      <c r="F89" s="747" t="str">
        <f>+B3</f>
        <v>PHÒNG KINH TẾ - HẠ TẦNG</v>
      </c>
      <c r="G89" s="747"/>
      <c r="H89" s="747"/>
      <c r="I89" s="747"/>
      <c r="J89" s="450"/>
    </row>
    <row r="90" spans="2:10">
      <c r="B90" s="719"/>
      <c r="C90" s="719"/>
      <c r="D90" s="222"/>
      <c r="E90" s="222"/>
      <c r="F90" s="422"/>
      <c r="G90" s="329"/>
      <c r="H90" s="719"/>
      <c r="I90" s="719"/>
      <c r="J90" s="337"/>
    </row>
  </sheetData>
  <mergeCells count="10">
    <mergeCell ref="B89:E89"/>
    <mergeCell ref="F89:I89"/>
    <mergeCell ref="B90:C90"/>
    <mergeCell ref="H90:I90"/>
    <mergeCell ref="B6:I6"/>
    <mergeCell ref="B2:E2"/>
    <mergeCell ref="F2:I2"/>
    <mergeCell ref="B3:E3"/>
    <mergeCell ref="F3:I3"/>
    <mergeCell ref="F4:I4"/>
  </mergeCells>
  <printOptions horizontalCentered="1"/>
  <pageMargins left="0.78740157480314965" right="0.78740157480314965" top="0.98425196850393704" bottom="0.78740157480314965" header="0" footer="0"/>
  <pageSetup paperSize="9" scale="74" fitToHeight="0" orientation="landscape" r:id="rId1"/>
  <rowBreaks count="1" manualBreakCount="1">
    <brk id="25" min="1" max="8"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2:L13"/>
  <sheetViews>
    <sheetView view="pageBreakPreview" zoomScale="70" zoomScaleNormal="70" zoomScaleSheetLayoutView="70" workbookViewId="0">
      <selection activeCell="F9" sqref="F9"/>
    </sheetView>
  </sheetViews>
  <sheetFormatPr defaultColWidth="9.140625" defaultRowHeight="16.5"/>
  <cols>
    <col min="1" max="1" width="9.140625" style="337"/>
    <col min="2" max="2" width="7.28515625" style="337" customWidth="1"/>
    <col min="3" max="3" width="35.140625" style="337" customWidth="1"/>
    <col min="4" max="4" width="16.28515625" style="337" customWidth="1"/>
    <col min="5" max="5" width="21.85546875" style="337" customWidth="1"/>
    <col min="6" max="6" width="22.140625" style="337" customWidth="1"/>
    <col min="7" max="7" width="18.42578125" style="337" customWidth="1"/>
    <col min="8" max="8" width="22.7109375" style="337" customWidth="1"/>
    <col min="9" max="9" width="24.28515625" style="337" customWidth="1"/>
    <col min="10" max="16384" width="9.140625" style="337"/>
  </cols>
  <sheetData>
    <row r="2" spans="2:12" ht="20.25" customHeight="1">
      <c r="B2" s="711" t="str">
        <f>+'Đầu vào'!C3</f>
        <v>UBND HUYỆN PHÚ LỘC</v>
      </c>
      <c r="C2" s="711"/>
      <c r="D2" s="711"/>
      <c r="E2" s="712" t="s">
        <v>1</v>
      </c>
      <c r="F2" s="712"/>
      <c r="G2" s="712"/>
    </row>
    <row r="3" spans="2:12" s="137" customFormat="1" ht="21.75" customHeight="1">
      <c r="B3" s="712" t="str">
        <f>+'Đầu vào'!D21</f>
        <v>PHÒNG KINH TẾ - HẠ TẦNG</v>
      </c>
      <c r="C3" s="712"/>
      <c r="D3" s="712"/>
      <c r="E3" s="723" t="s">
        <v>321</v>
      </c>
      <c r="F3" s="723"/>
      <c r="G3" s="723"/>
    </row>
    <row r="4" spans="2:12" s="138" customFormat="1" ht="21.75" customHeight="1">
      <c r="E4" s="715" t="str">
        <f>+'Đầu vào'!D3</f>
        <v>Phú Lộc, ngày …. tháng …. năm 2022</v>
      </c>
      <c r="F4" s="715"/>
      <c r="G4" s="715"/>
    </row>
    <row r="5" spans="2:12" s="138" customFormat="1" ht="22.5" customHeight="1">
      <c r="D5" s="334"/>
      <c r="E5" s="334"/>
      <c r="F5" s="334"/>
      <c r="G5" s="334"/>
    </row>
    <row r="6" spans="2:12" ht="45" customHeight="1">
      <c r="B6" s="710" t="str">
        <f>+'Đầu vào'!C21</f>
        <v>BIỂU 13: THỐNG KÊ TỶ LỆ HỘ DÂN ĐƯỢC CẤP NƯỚC SẠCH, HỢP VỆ SINH KHU VỰC DỰ KIẾN THÀNH LẬP THỊ TRẤN LA SƠN NĂM 2021</v>
      </c>
      <c r="C6" s="710"/>
      <c r="D6" s="710"/>
      <c r="E6" s="710"/>
      <c r="F6" s="710"/>
      <c r="G6" s="710"/>
    </row>
    <row r="7" spans="2:12" ht="25.5" customHeight="1">
      <c r="B7" s="331"/>
      <c r="C7" s="331"/>
      <c r="D7" s="331"/>
      <c r="E7" s="331"/>
      <c r="F7" s="331"/>
      <c r="G7" s="331"/>
    </row>
    <row r="8" spans="2:12" s="140" customFormat="1" ht="58.5" customHeight="1">
      <c r="B8" s="380" t="s">
        <v>289</v>
      </c>
      <c r="C8" s="380" t="s">
        <v>419</v>
      </c>
      <c r="D8" s="381" t="s">
        <v>299</v>
      </c>
      <c r="E8" s="380" t="s">
        <v>435</v>
      </c>
      <c r="F8" s="380" t="s">
        <v>523</v>
      </c>
      <c r="G8" s="382" t="s">
        <v>286</v>
      </c>
      <c r="I8" s="710"/>
      <c r="J8" s="710"/>
      <c r="K8" s="710"/>
      <c r="L8" s="383"/>
    </row>
    <row r="9" spans="2:12" s="140" customFormat="1" ht="51.75" customHeight="1">
      <c r="B9" s="384">
        <v>1</v>
      </c>
      <c r="C9" s="638" t="s">
        <v>602</v>
      </c>
      <c r="D9" s="389">
        <v>2438</v>
      </c>
      <c r="E9" s="389">
        <v>2438</v>
      </c>
      <c r="F9" s="389">
        <f>E9/D9*100</f>
        <v>100</v>
      </c>
      <c r="G9" s="509"/>
      <c r="I9" s="388"/>
      <c r="J9" s="141"/>
      <c r="L9" s="383"/>
    </row>
    <row r="10" spans="2:12" s="140" customFormat="1" ht="30" hidden="1" customHeight="1">
      <c r="B10" s="384">
        <v>2</v>
      </c>
      <c r="C10" s="385" t="s">
        <v>431</v>
      </c>
      <c r="D10" s="386"/>
      <c r="E10" s="389"/>
      <c r="F10" s="386"/>
      <c r="G10" s="387"/>
      <c r="I10" s="388"/>
      <c r="J10" s="383"/>
      <c r="L10" s="383"/>
    </row>
    <row r="11" spans="2:12" ht="19.5" customHeight="1">
      <c r="B11" s="221"/>
      <c r="C11" s="221"/>
      <c r="D11" s="221"/>
      <c r="E11" s="221"/>
      <c r="F11" s="221"/>
      <c r="G11" s="221"/>
    </row>
    <row r="12" spans="2:12" ht="22.5" customHeight="1">
      <c r="B12" s="718" t="str">
        <f>+B2</f>
        <v>UBND HUYỆN PHÚ LỘC</v>
      </c>
      <c r="C12" s="718"/>
      <c r="D12" s="718"/>
      <c r="E12" s="718" t="str">
        <f>+B3</f>
        <v>PHÒNG KINH TẾ - HẠ TẦNG</v>
      </c>
      <c r="F12" s="718"/>
      <c r="G12" s="718"/>
    </row>
    <row r="13" spans="2:12">
      <c r="B13" s="745"/>
      <c r="C13" s="745"/>
      <c r="D13" s="745"/>
      <c r="E13" s="745"/>
      <c r="F13" s="745"/>
      <c r="G13" s="745"/>
    </row>
  </sheetData>
  <mergeCells count="11">
    <mergeCell ref="I8:K8"/>
    <mergeCell ref="B12:D12"/>
    <mergeCell ref="E12:G12"/>
    <mergeCell ref="B13:D13"/>
    <mergeCell ref="E13:G13"/>
    <mergeCell ref="B6:G6"/>
    <mergeCell ref="B2:D2"/>
    <mergeCell ref="E2:G2"/>
    <mergeCell ref="B3:D3"/>
    <mergeCell ref="E3:G3"/>
    <mergeCell ref="E4:G4"/>
  </mergeCells>
  <printOptions horizontalCentered="1"/>
  <pageMargins left="0.78740157480314965" right="0.78740157480314965" top="0.98425196850393704" bottom="0.78740157480314965" header="0" footer="0"/>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R30"/>
  <sheetViews>
    <sheetView view="pageBreakPreview" topLeftCell="B1" zoomScale="70" zoomScaleNormal="70" zoomScaleSheetLayoutView="70" workbookViewId="0">
      <selection activeCell="B6" sqref="B6:N6"/>
    </sheetView>
  </sheetViews>
  <sheetFormatPr defaultColWidth="9.140625" defaultRowHeight="15.75"/>
  <cols>
    <col min="1" max="1" width="9.140625" style="84"/>
    <col min="2" max="2" width="6.85546875" style="84" customWidth="1"/>
    <col min="3" max="3" width="26.85546875" style="84" customWidth="1"/>
    <col min="4" max="12" width="11.28515625" style="84" customWidth="1"/>
    <col min="13" max="13" width="17.28515625" style="128" customWidth="1"/>
    <col min="14" max="14" width="11.28515625" style="84" customWidth="1"/>
    <col min="15" max="16384" width="9.140625" style="84"/>
  </cols>
  <sheetData>
    <row r="2" spans="2:14">
      <c r="B2" s="662" t="str">
        <f>'BIEU 1 - CC SD ĐẤT'!B2:C2</f>
        <v>UBND HUYỆN PHÚ LỘC</v>
      </c>
      <c r="C2" s="662"/>
      <c r="D2" s="662"/>
      <c r="E2" s="662"/>
      <c r="F2" s="662"/>
      <c r="G2" s="662"/>
      <c r="H2" s="662" t="s">
        <v>1</v>
      </c>
      <c r="I2" s="662"/>
      <c r="J2" s="662"/>
      <c r="K2" s="662"/>
      <c r="L2" s="662"/>
      <c r="M2" s="662"/>
      <c r="N2" s="662"/>
    </row>
    <row r="3" spans="2:14">
      <c r="B3" s="663" t="s">
        <v>323</v>
      </c>
      <c r="C3" s="663"/>
      <c r="D3" s="663"/>
      <c r="E3" s="663"/>
      <c r="F3" s="663"/>
      <c r="G3" s="663"/>
      <c r="H3" s="663" t="s">
        <v>321</v>
      </c>
      <c r="I3" s="663"/>
      <c r="J3" s="663"/>
      <c r="K3" s="663"/>
      <c r="L3" s="663"/>
      <c r="M3" s="663"/>
      <c r="N3" s="663"/>
    </row>
    <row r="4" spans="2:14" ht="19.5" customHeight="1">
      <c r="B4" s="85"/>
      <c r="C4" s="85"/>
      <c r="D4" s="85"/>
      <c r="E4" s="85"/>
      <c r="F4" s="85"/>
      <c r="G4" s="85"/>
      <c r="H4" s="664" t="str">
        <f>'Đầu vào'!D3</f>
        <v>Phú Lộc, ngày …. tháng …. năm 2022</v>
      </c>
      <c r="I4" s="664"/>
      <c r="J4" s="664"/>
      <c r="K4" s="664"/>
      <c r="L4" s="664"/>
      <c r="M4" s="664"/>
      <c r="N4" s="664"/>
    </row>
    <row r="5" spans="2:14" ht="20.100000000000001" customHeight="1">
      <c r="B5" s="85"/>
      <c r="C5" s="85"/>
      <c r="D5" s="85"/>
      <c r="E5" s="85"/>
      <c r="F5" s="85"/>
      <c r="G5" s="85"/>
      <c r="H5" s="86"/>
      <c r="I5" s="86"/>
      <c r="J5" s="86"/>
      <c r="K5" s="86"/>
      <c r="L5" s="86"/>
      <c r="M5" s="86"/>
      <c r="N5" s="86"/>
    </row>
    <row r="6" spans="2:14" ht="24.95" customHeight="1">
      <c r="B6" s="661" t="e">
        <f>+#REF!</f>
        <v>#REF!</v>
      </c>
      <c r="C6" s="661"/>
      <c r="D6" s="661"/>
      <c r="E6" s="661"/>
      <c r="F6" s="661"/>
      <c r="G6" s="661"/>
      <c r="H6" s="661"/>
      <c r="I6" s="661"/>
      <c r="J6" s="661"/>
      <c r="K6" s="661"/>
      <c r="L6" s="661"/>
      <c r="M6" s="661"/>
      <c r="N6" s="661"/>
    </row>
    <row r="7" spans="2:14" ht="20.100000000000001" customHeight="1">
      <c r="B7" s="87"/>
      <c r="C7" s="87"/>
      <c r="D7" s="87"/>
      <c r="E7" s="87"/>
      <c r="F7" s="87"/>
      <c r="G7" s="87"/>
      <c r="H7" s="87"/>
      <c r="I7" s="87"/>
      <c r="J7" s="87"/>
      <c r="K7" s="87"/>
      <c r="L7" s="87"/>
      <c r="M7" s="87"/>
      <c r="N7" s="87"/>
    </row>
    <row r="8" spans="2:14" ht="30" customHeight="1">
      <c r="B8" s="666" t="s">
        <v>3</v>
      </c>
      <c r="C8" s="666" t="s">
        <v>293</v>
      </c>
      <c r="D8" s="666" t="s">
        <v>295</v>
      </c>
      <c r="E8" s="666"/>
      <c r="F8" s="666"/>
      <c r="G8" s="666" t="s">
        <v>296</v>
      </c>
      <c r="H8" s="666"/>
      <c r="I8" s="666"/>
      <c r="J8" s="670" t="s">
        <v>297</v>
      </c>
      <c r="K8" s="670"/>
      <c r="L8" s="670"/>
      <c r="M8" s="667" t="s">
        <v>298</v>
      </c>
      <c r="N8" s="667" t="s">
        <v>286</v>
      </c>
    </row>
    <row r="9" spans="2:14" ht="56.25">
      <c r="B9" s="666"/>
      <c r="C9" s="666"/>
      <c r="D9" s="88" t="s">
        <v>299</v>
      </c>
      <c r="E9" s="88" t="s">
        <v>300</v>
      </c>
      <c r="F9" s="88" t="s">
        <v>301</v>
      </c>
      <c r="G9" s="88" t="s">
        <v>299</v>
      </c>
      <c r="H9" s="88" t="s">
        <v>300</v>
      </c>
      <c r="I9" s="88" t="s">
        <v>301</v>
      </c>
      <c r="J9" s="88" t="s">
        <v>299</v>
      </c>
      <c r="K9" s="88" t="s">
        <v>300</v>
      </c>
      <c r="L9" s="88" t="s">
        <v>301</v>
      </c>
      <c r="M9" s="667"/>
      <c r="N9" s="667"/>
    </row>
    <row r="10" spans="2:14" ht="34.5" customHeight="1">
      <c r="B10" s="89" t="s">
        <v>69</v>
      </c>
      <c r="C10" s="90" t="s">
        <v>302</v>
      </c>
      <c r="D10" s="91">
        <f>+D11+D12+D15+D16+D17+D18+D19+D20</f>
        <v>25094</v>
      </c>
      <c r="E10" s="91">
        <f>+E11+E12+E15+E16+E17+E18+E19+E20</f>
        <v>461</v>
      </c>
      <c r="F10" s="92">
        <f>+E10/D10*100</f>
        <v>1.8370925320793814</v>
      </c>
      <c r="G10" s="91">
        <f>+G11+G12+G15+G16+G17+G18+G19+G20</f>
        <v>28693</v>
      </c>
      <c r="H10" s="91">
        <f>+H11+H12+H15+H16+H17+H18+H19+H20</f>
        <v>285</v>
      </c>
      <c r="I10" s="92">
        <f>+H10/G10*100</f>
        <v>0.99327362074373549</v>
      </c>
      <c r="J10" s="91">
        <f>+J11+J12+J15+J16+J17+J18+J19+J20</f>
        <v>31549</v>
      </c>
      <c r="K10" s="91">
        <f>+K11+K12+K15+K16+K17+K18+K19+K20</f>
        <v>210</v>
      </c>
      <c r="L10" s="92">
        <f>+K10/J10*100</f>
        <v>0.66563124029287768</v>
      </c>
      <c r="M10" s="93">
        <f t="shared" ref="M10:M23" si="0">+(L10+I10+F10)/3</f>
        <v>1.1653324643719982</v>
      </c>
      <c r="N10" s="94"/>
    </row>
    <row r="11" spans="2:14" ht="42" customHeight="1">
      <c r="B11" s="94">
        <v>1</v>
      </c>
      <c r="C11" s="95" t="s">
        <v>303</v>
      </c>
      <c r="D11" s="96">
        <v>8847</v>
      </c>
      <c r="E11" s="96">
        <v>132</v>
      </c>
      <c r="F11" s="92">
        <f>+E11/D11*100</f>
        <v>1.4920311970159377</v>
      </c>
      <c r="G11" s="96">
        <v>10665</v>
      </c>
      <c r="H11" s="96">
        <v>74</v>
      </c>
      <c r="I11" s="92">
        <f>+H11/G11*100</f>
        <v>0.69385841537740278</v>
      </c>
      <c r="J11" s="97">
        <v>11468</v>
      </c>
      <c r="K11" s="96">
        <v>52</v>
      </c>
      <c r="L11" s="92">
        <f>+K11/J11*100</f>
        <v>0.4534356470177886</v>
      </c>
      <c r="M11" s="93">
        <f t="shared" si="0"/>
        <v>0.87977508647037628</v>
      </c>
      <c r="N11" s="98"/>
    </row>
    <row r="12" spans="2:14" s="106" customFormat="1" ht="26.25" customHeight="1">
      <c r="B12" s="99">
        <v>2</v>
      </c>
      <c r="C12" s="100" t="s">
        <v>304</v>
      </c>
      <c r="D12" s="101">
        <f>+D14+D13</f>
        <v>6487</v>
      </c>
      <c r="E12" s="101">
        <f>+E14+E13</f>
        <v>158</v>
      </c>
      <c r="F12" s="102">
        <f>+E12/D12*100</f>
        <v>2.4356405117928164</v>
      </c>
      <c r="G12" s="101">
        <f>+G14+G13</f>
        <v>7587</v>
      </c>
      <c r="H12" s="101">
        <f>+H14+H13</f>
        <v>102</v>
      </c>
      <c r="I12" s="102">
        <f>+H12/G12*100</f>
        <v>1.3444049031237644</v>
      </c>
      <c r="J12" s="103">
        <f>+J14+J13</f>
        <v>9175</v>
      </c>
      <c r="K12" s="103">
        <f>+K14+K13</f>
        <v>78</v>
      </c>
      <c r="L12" s="102">
        <f>+K12/J12*100</f>
        <v>0.85013623978201647</v>
      </c>
      <c r="M12" s="104">
        <f>+(L12+I12+F12)/3</f>
        <v>1.5433938848995323</v>
      </c>
      <c r="N12" s="105"/>
    </row>
    <row r="13" spans="2:14" ht="26.25" customHeight="1">
      <c r="B13" s="107" t="s">
        <v>18</v>
      </c>
      <c r="C13" s="108" t="s">
        <v>305</v>
      </c>
      <c r="D13" s="109">
        <v>5819</v>
      </c>
      <c r="E13" s="109">
        <v>145</v>
      </c>
      <c r="F13" s="110">
        <f>+E13/D13*100</f>
        <v>2.4918370854098639</v>
      </c>
      <c r="G13" s="109">
        <v>7059</v>
      </c>
      <c r="H13" s="109">
        <v>93</v>
      </c>
      <c r="I13" s="110">
        <f>+H13/G13*100</f>
        <v>1.3174670633234169</v>
      </c>
      <c r="J13" s="111">
        <v>8612</v>
      </c>
      <c r="K13" s="109">
        <v>70</v>
      </c>
      <c r="L13" s="110">
        <f t="shared" ref="L13" si="1">+K13/J13*100</f>
        <v>0.81281932187645145</v>
      </c>
      <c r="M13" s="112">
        <f t="shared" si="0"/>
        <v>1.5407078235365776</v>
      </c>
      <c r="N13" s="113"/>
    </row>
    <row r="14" spans="2:14" ht="26.25" customHeight="1">
      <c r="B14" s="114" t="s">
        <v>30</v>
      </c>
      <c r="C14" s="115" t="s">
        <v>306</v>
      </c>
      <c r="D14" s="116">
        <v>668</v>
      </c>
      <c r="E14" s="116">
        <v>13</v>
      </c>
      <c r="F14" s="117">
        <f>+E14/D14*100</f>
        <v>1.9461077844311379</v>
      </c>
      <c r="G14" s="116">
        <v>528</v>
      </c>
      <c r="H14" s="116">
        <v>9</v>
      </c>
      <c r="I14" s="117">
        <f>+H14/G14*100</f>
        <v>1.7045454545454544</v>
      </c>
      <c r="J14" s="118">
        <v>563</v>
      </c>
      <c r="K14" s="116">
        <v>8</v>
      </c>
      <c r="L14" s="117">
        <f>+K14/J14*100</f>
        <v>1.4209591474245116</v>
      </c>
      <c r="M14" s="119">
        <f t="shared" si="0"/>
        <v>1.690537462133701</v>
      </c>
      <c r="N14" s="120"/>
    </row>
    <row r="15" spans="2:14" ht="44.25" customHeight="1">
      <c r="B15" s="94">
        <v>3</v>
      </c>
      <c r="C15" s="95" t="s">
        <v>307</v>
      </c>
      <c r="D15" s="96">
        <v>1875</v>
      </c>
      <c r="E15" s="96">
        <v>54</v>
      </c>
      <c r="F15" s="117">
        <f t="shared" ref="F15:F22" si="2">+E15/D15*100</f>
        <v>2.88</v>
      </c>
      <c r="G15" s="96">
        <v>2122</v>
      </c>
      <c r="H15" s="96">
        <v>34</v>
      </c>
      <c r="I15" s="117">
        <f t="shared" ref="I15:I23" si="3">+H15/G15*100</f>
        <v>1.6022620169651274</v>
      </c>
      <c r="J15" s="97">
        <v>2348</v>
      </c>
      <c r="K15" s="96">
        <v>23</v>
      </c>
      <c r="L15" s="117">
        <f t="shared" ref="L15:L23" si="4">+K15/J15*100</f>
        <v>0.97955706984667812</v>
      </c>
      <c r="M15" s="121">
        <f t="shared" si="0"/>
        <v>1.8206063622706019</v>
      </c>
      <c r="N15" s="98"/>
    </row>
    <row r="16" spans="2:14" ht="46.5" customHeight="1">
      <c r="B16" s="94">
        <f>+B15+1</f>
        <v>4</v>
      </c>
      <c r="C16" s="95" t="s">
        <v>308</v>
      </c>
      <c r="D16" s="96">
        <v>1763</v>
      </c>
      <c r="E16" s="96">
        <v>20</v>
      </c>
      <c r="F16" s="117">
        <f t="shared" si="2"/>
        <v>1.1344299489506522</v>
      </c>
      <c r="G16" s="96">
        <v>2105</v>
      </c>
      <c r="H16" s="96">
        <v>12</v>
      </c>
      <c r="I16" s="117">
        <f t="shared" si="3"/>
        <v>0.57007125890736343</v>
      </c>
      <c r="J16" s="97">
        <v>2148</v>
      </c>
      <c r="K16" s="96">
        <v>8</v>
      </c>
      <c r="L16" s="117">
        <f t="shared" si="4"/>
        <v>0.37243947858472998</v>
      </c>
      <c r="M16" s="93">
        <f t="shared" si="0"/>
        <v>0.69231356214758188</v>
      </c>
      <c r="N16" s="98"/>
    </row>
    <row r="17" spans="2:18" ht="47.25" customHeight="1">
      <c r="B17" s="94">
        <f t="shared" ref="B17:B20" si="5">+B16+1</f>
        <v>5</v>
      </c>
      <c r="C17" s="95" t="s">
        <v>309</v>
      </c>
      <c r="D17" s="96">
        <v>1682</v>
      </c>
      <c r="E17" s="96">
        <v>31</v>
      </c>
      <c r="F17" s="117">
        <f t="shared" si="2"/>
        <v>1.8430439952437574</v>
      </c>
      <c r="G17" s="96">
        <v>1682</v>
      </c>
      <c r="H17" s="96">
        <v>28</v>
      </c>
      <c r="I17" s="117">
        <f t="shared" si="3"/>
        <v>1.6646848989298455</v>
      </c>
      <c r="J17" s="97">
        <v>1626</v>
      </c>
      <c r="K17" s="96">
        <v>20</v>
      </c>
      <c r="L17" s="117">
        <f t="shared" si="4"/>
        <v>1.2300123001230012</v>
      </c>
      <c r="M17" s="121">
        <f t="shared" si="0"/>
        <v>1.5792470647655348</v>
      </c>
      <c r="N17" s="98"/>
    </row>
    <row r="18" spans="2:18" ht="49.5" customHeight="1">
      <c r="B18" s="94">
        <f t="shared" si="5"/>
        <v>6</v>
      </c>
      <c r="C18" s="95" t="s">
        <v>310</v>
      </c>
      <c r="D18" s="96">
        <v>1101</v>
      </c>
      <c r="E18" s="96">
        <v>29</v>
      </c>
      <c r="F18" s="117">
        <f t="shared" si="2"/>
        <v>2.6339691189827432</v>
      </c>
      <c r="G18" s="96">
        <v>1302</v>
      </c>
      <c r="H18" s="96">
        <v>15</v>
      </c>
      <c r="I18" s="117">
        <f t="shared" si="3"/>
        <v>1.1520737327188941</v>
      </c>
      <c r="J18" s="97">
        <v>1264</v>
      </c>
      <c r="K18" s="96">
        <v>10</v>
      </c>
      <c r="L18" s="117">
        <f t="shared" si="4"/>
        <v>0.79113924050632911</v>
      </c>
      <c r="M18" s="121">
        <f t="shared" si="0"/>
        <v>1.5257273640693221</v>
      </c>
      <c r="N18" s="98"/>
    </row>
    <row r="19" spans="2:18" ht="49.5" customHeight="1">
      <c r="B19" s="94">
        <f t="shared" si="5"/>
        <v>7</v>
      </c>
      <c r="C19" s="95" t="s">
        <v>311</v>
      </c>
      <c r="D19" s="96">
        <v>2375</v>
      </c>
      <c r="E19" s="96">
        <v>31</v>
      </c>
      <c r="F19" s="117">
        <f t="shared" si="2"/>
        <v>1.3052631578947367</v>
      </c>
      <c r="G19" s="96">
        <v>2435</v>
      </c>
      <c r="H19" s="96">
        <v>17</v>
      </c>
      <c r="I19" s="117">
        <f t="shared" si="3"/>
        <v>0.69815195071868574</v>
      </c>
      <c r="J19" s="97">
        <v>2577</v>
      </c>
      <c r="K19" s="96">
        <v>14</v>
      </c>
      <c r="L19" s="117">
        <f t="shared" si="4"/>
        <v>0.543267365153279</v>
      </c>
      <c r="M19" s="93">
        <f t="shared" si="0"/>
        <v>0.84889415792223366</v>
      </c>
      <c r="N19" s="98"/>
    </row>
    <row r="20" spans="2:18" ht="48" customHeight="1">
      <c r="B20" s="94">
        <f t="shared" si="5"/>
        <v>8</v>
      </c>
      <c r="C20" s="95" t="s">
        <v>312</v>
      </c>
      <c r="D20" s="96">
        <v>964</v>
      </c>
      <c r="E20" s="96">
        <v>6</v>
      </c>
      <c r="F20" s="92">
        <f t="shared" si="2"/>
        <v>0.62240663900414939</v>
      </c>
      <c r="G20" s="96">
        <v>795</v>
      </c>
      <c r="H20" s="96">
        <v>3</v>
      </c>
      <c r="I20" s="92">
        <f t="shared" si="3"/>
        <v>0.37735849056603776</v>
      </c>
      <c r="J20" s="97">
        <v>943</v>
      </c>
      <c r="K20" s="96">
        <v>5</v>
      </c>
      <c r="L20" s="92">
        <f t="shared" si="4"/>
        <v>0.53022269353128315</v>
      </c>
      <c r="M20" s="93">
        <f t="shared" si="0"/>
        <v>0.5099959410338234</v>
      </c>
      <c r="N20" s="98"/>
    </row>
    <row r="21" spans="2:18" ht="32.25" customHeight="1">
      <c r="B21" s="89" t="s">
        <v>70</v>
      </c>
      <c r="C21" s="122" t="s">
        <v>313</v>
      </c>
      <c r="D21" s="123">
        <v>604</v>
      </c>
      <c r="E21" s="123">
        <v>38</v>
      </c>
      <c r="F21" s="92">
        <v>6.29</v>
      </c>
      <c r="G21" s="123">
        <v>669</v>
      </c>
      <c r="H21" s="123">
        <v>14</v>
      </c>
      <c r="I21" s="92">
        <v>2.09</v>
      </c>
      <c r="J21" s="124">
        <v>618</v>
      </c>
      <c r="K21" s="123">
        <v>13</v>
      </c>
      <c r="L21" s="92">
        <v>2.1</v>
      </c>
      <c r="M21" s="93">
        <v>3.5</v>
      </c>
      <c r="N21" s="98"/>
    </row>
    <row r="22" spans="2:18" ht="30" customHeight="1">
      <c r="B22" s="94">
        <v>1</v>
      </c>
      <c r="C22" s="95" t="s">
        <v>314</v>
      </c>
      <c r="D22" s="96">
        <v>604</v>
      </c>
      <c r="E22" s="96">
        <v>38</v>
      </c>
      <c r="F22" s="92">
        <f t="shared" si="2"/>
        <v>6.2913907284768218</v>
      </c>
      <c r="G22" s="96">
        <v>669</v>
      </c>
      <c r="H22" s="96">
        <v>14</v>
      </c>
      <c r="I22" s="92">
        <f t="shared" si="3"/>
        <v>2.0926756352765321</v>
      </c>
      <c r="J22" s="97">
        <v>618</v>
      </c>
      <c r="K22" s="96">
        <v>13</v>
      </c>
      <c r="L22" s="92">
        <f t="shared" si="4"/>
        <v>2.1035598705501619</v>
      </c>
      <c r="M22" s="93">
        <f t="shared" si="0"/>
        <v>3.4958754114345054</v>
      </c>
      <c r="N22" s="98"/>
    </row>
    <row r="23" spans="2:18" ht="46.5" customHeight="1">
      <c r="B23" s="668" t="s">
        <v>315</v>
      </c>
      <c r="C23" s="668"/>
      <c r="D23" s="125">
        <f>+D21+D10</f>
        <v>25698</v>
      </c>
      <c r="E23" s="125">
        <f>+E21+E10</f>
        <v>499</v>
      </c>
      <c r="F23" s="92">
        <f>+E23/D23*100</f>
        <v>1.9417853529457547</v>
      </c>
      <c r="G23" s="125">
        <f>+G21+G10</f>
        <v>29362</v>
      </c>
      <c r="H23" s="125">
        <f>+H21+H10</f>
        <v>299</v>
      </c>
      <c r="I23" s="92">
        <f t="shared" si="3"/>
        <v>1.0183230025202643</v>
      </c>
      <c r="J23" s="125">
        <f>+J21+J10</f>
        <v>32167</v>
      </c>
      <c r="K23" s="125">
        <f>+K21+K10</f>
        <v>223</v>
      </c>
      <c r="L23" s="92">
        <f t="shared" si="4"/>
        <v>0.69325706469363013</v>
      </c>
      <c r="M23" s="126">
        <f t="shared" si="0"/>
        <v>1.2177884733865498</v>
      </c>
      <c r="N23" s="98"/>
      <c r="R23" s="127">
        <f>+K23-H23</f>
        <v>-76</v>
      </c>
    </row>
    <row r="24" spans="2:18" ht="27" customHeight="1">
      <c r="N24" s="129"/>
    </row>
    <row r="25" spans="2:18" ht="27" customHeight="1">
      <c r="B25" s="669" t="str">
        <f>B2</f>
        <v>UBND HUYỆN PHÚ LỘC</v>
      </c>
      <c r="C25" s="669"/>
      <c r="D25" s="669"/>
      <c r="E25" s="669"/>
      <c r="F25" s="669"/>
      <c r="G25" s="669"/>
      <c r="H25" s="669" t="str">
        <f>B3</f>
        <v>PHÒNG LAO ĐỘNG TB &amp; XH</v>
      </c>
      <c r="I25" s="669"/>
      <c r="J25" s="669"/>
      <c r="K25" s="669"/>
      <c r="L25" s="669"/>
      <c r="M25" s="669"/>
      <c r="N25" s="669"/>
    </row>
    <row r="28" spans="2:18" ht="44.25" customHeight="1">
      <c r="B28" s="668" t="s">
        <v>316</v>
      </c>
      <c r="C28" s="668"/>
      <c r="D28" s="130"/>
      <c r="E28" s="130"/>
      <c r="F28" s="92">
        <v>8.32</v>
      </c>
      <c r="G28" s="131"/>
      <c r="H28" s="131"/>
      <c r="I28" s="92">
        <v>6.2</v>
      </c>
      <c r="J28" s="132"/>
      <c r="K28" s="133"/>
      <c r="L28" s="92">
        <v>4.1399999999999997</v>
      </c>
      <c r="M28" s="126">
        <f t="shared" ref="M28" si="6">+(L28+I28+F28)/3</f>
        <v>6.22</v>
      </c>
    </row>
    <row r="30" spans="2:18">
      <c r="E30" s="665" t="s">
        <v>317</v>
      </c>
      <c r="F30" s="665"/>
      <c r="G30" s="665"/>
      <c r="H30" s="665"/>
      <c r="I30" s="665"/>
      <c r="J30" s="134">
        <v>6.2E-2</v>
      </c>
      <c r="K30" s="135" t="s">
        <v>318</v>
      </c>
    </row>
  </sheetData>
  <mergeCells count="18">
    <mergeCell ref="N8:N9"/>
    <mergeCell ref="B23:C23"/>
    <mergeCell ref="B25:G25"/>
    <mergeCell ref="H25:N25"/>
    <mergeCell ref="B28:C28"/>
    <mergeCell ref="J8:L8"/>
    <mergeCell ref="M8:M9"/>
    <mergeCell ref="E30:I30"/>
    <mergeCell ref="B8:B9"/>
    <mergeCell ref="C8:C9"/>
    <mergeCell ref="D8:F8"/>
    <mergeCell ref="G8:I8"/>
    <mergeCell ref="B6:N6"/>
    <mergeCell ref="B2:G2"/>
    <mergeCell ref="H2:N2"/>
    <mergeCell ref="B3:G3"/>
    <mergeCell ref="H3:N3"/>
    <mergeCell ref="H4:N4"/>
  </mergeCells>
  <printOptions horizontalCentered="1"/>
  <pageMargins left="0.78740157480314965" right="0.78740157480314965" top="0.98425196850393704" bottom="0.78740157480314965" header="0" footer="0"/>
  <pageSetup paperSize="9" scale="7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B2:L13"/>
  <sheetViews>
    <sheetView view="pageBreakPreview" zoomScale="85" zoomScaleNormal="55" zoomScaleSheetLayoutView="85" workbookViewId="0">
      <selection activeCell="D9" sqref="D9"/>
    </sheetView>
  </sheetViews>
  <sheetFormatPr defaultColWidth="9.140625" defaultRowHeight="15.75"/>
  <cols>
    <col min="1" max="2" width="9.140625" style="84"/>
    <col min="3" max="3" width="27.85546875" style="84" customWidth="1"/>
    <col min="4" max="4" width="16" style="84" customWidth="1"/>
    <col min="5" max="6" width="15.140625" style="84" customWidth="1"/>
    <col min="7" max="7" width="13.5703125" style="84" customWidth="1"/>
    <col min="8" max="8" width="13.85546875" style="84" customWidth="1"/>
    <col min="9" max="9" width="15.28515625" style="84" customWidth="1"/>
    <col min="10" max="10" width="9.140625" style="84"/>
    <col min="11" max="11" width="23.28515625" style="84" customWidth="1"/>
    <col min="12" max="13" width="23.7109375" style="84" customWidth="1"/>
    <col min="14" max="15" width="13.7109375" style="84" bestFit="1" customWidth="1"/>
    <col min="16" max="16384" width="9.140625" style="84"/>
  </cols>
  <sheetData>
    <row r="2" spans="2:12" s="402" customFormat="1" ht="18.75">
      <c r="B2" s="711" t="str">
        <f>+'Đầu vào'!C3</f>
        <v>UBND HUYỆN PHÚ LỘC</v>
      </c>
      <c r="C2" s="711"/>
      <c r="D2" s="711"/>
      <c r="E2" s="740" t="s">
        <v>1</v>
      </c>
      <c r="F2" s="740"/>
      <c r="G2" s="741"/>
      <c r="H2" s="741"/>
      <c r="I2" s="741"/>
    </row>
    <row r="3" spans="2:12" s="402" customFormat="1" ht="18.75" customHeight="1">
      <c r="B3" s="740" t="str">
        <f>+'Đầu vào'!D22</f>
        <v>PHÒNG TÀI NGUYÊN VÀ MÔI TRƯỜNG</v>
      </c>
      <c r="C3" s="740"/>
      <c r="D3" s="740"/>
      <c r="E3" s="741" t="s">
        <v>321</v>
      </c>
      <c r="F3" s="741"/>
      <c r="G3" s="741"/>
      <c r="H3" s="741"/>
      <c r="I3" s="741"/>
    </row>
    <row r="4" spans="2:12" ht="33" customHeight="1">
      <c r="E4" s="748" t="str">
        <f>+'Đầu vào'!D3</f>
        <v>Phú Lộc, ngày …. tháng …. năm 2022</v>
      </c>
      <c r="F4" s="748"/>
      <c r="G4" s="748"/>
      <c r="H4" s="748"/>
      <c r="I4" s="748"/>
    </row>
    <row r="5" spans="2:12" ht="19.5" customHeight="1"/>
    <row r="6" spans="2:12" ht="36" customHeight="1">
      <c r="B6" s="725" t="s">
        <v>774</v>
      </c>
      <c r="C6" s="725"/>
      <c r="D6" s="725"/>
      <c r="E6" s="725"/>
      <c r="F6" s="725"/>
      <c r="G6" s="725"/>
      <c r="H6" s="725"/>
      <c r="I6" s="725"/>
    </row>
    <row r="7" spans="2:12" ht="22.5" customHeight="1"/>
    <row r="8" spans="2:12" ht="76.5" customHeight="1">
      <c r="B8" s="390" t="s">
        <v>289</v>
      </c>
      <c r="C8" s="390" t="s">
        <v>419</v>
      </c>
      <c r="D8" s="391" t="s">
        <v>528</v>
      </c>
      <c r="E8" s="391" t="s">
        <v>527</v>
      </c>
      <c r="F8" s="391" t="s">
        <v>526</v>
      </c>
      <c r="G8" s="391" t="s">
        <v>525</v>
      </c>
      <c r="H8" s="391" t="s">
        <v>524</v>
      </c>
      <c r="I8" s="391" t="s">
        <v>286</v>
      </c>
      <c r="J8" s="392"/>
    </row>
    <row r="9" spans="2:12" ht="39" customHeight="1">
      <c r="B9" s="255">
        <v>1</v>
      </c>
      <c r="C9" s="639" t="s">
        <v>602</v>
      </c>
      <c r="D9" s="640">
        <v>939</v>
      </c>
      <c r="E9" s="641">
        <v>889.19</v>
      </c>
      <c r="F9" s="641">
        <v>889.19</v>
      </c>
      <c r="G9" s="641">
        <f>E9/D9*100</f>
        <v>94.695420660276895</v>
      </c>
      <c r="H9" s="389">
        <f>F9/E9*100</f>
        <v>100</v>
      </c>
      <c r="I9" s="510"/>
      <c r="J9" s="392"/>
      <c r="K9" s="397"/>
      <c r="L9" s="398"/>
    </row>
    <row r="10" spans="2:12" ht="29.25" hidden="1" customHeight="1">
      <c r="B10" s="255">
        <v>2</v>
      </c>
      <c r="C10" s="385" t="s">
        <v>431</v>
      </c>
      <c r="D10" s="393"/>
      <c r="E10" s="393"/>
      <c r="F10" s="393"/>
      <c r="G10" s="394"/>
      <c r="H10" s="395"/>
      <c r="I10" s="396"/>
      <c r="J10" s="392"/>
      <c r="K10" s="397"/>
      <c r="L10" s="398"/>
    </row>
    <row r="11" spans="2:12" ht="21.75" customHeight="1">
      <c r="B11" s="399"/>
      <c r="C11" s="399"/>
      <c r="D11" s="399"/>
      <c r="E11" s="399"/>
      <c r="F11" s="399"/>
      <c r="G11" s="399"/>
      <c r="H11" s="399"/>
      <c r="I11" s="399"/>
    </row>
    <row r="12" spans="2:12" s="402" customFormat="1" ht="23.25" customHeight="1">
      <c r="B12" s="744" t="str">
        <f>+B2</f>
        <v>UBND HUYỆN PHÚ LỘC</v>
      </c>
      <c r="C12" s="744"/>
      <c r="D12" s="744"/>
      <c r="E12" s="744" t="str">
        <f>+B3</f>
        <v>PHÒNG TÀI NGUYÊN VÀ MÔI TRƯỜNG</v>
      </c>
      <c r="F12" s="744"/>
      <c r="G12" s="744"/>
      <c r="H12" s="744"/>
      <c r="I12" s="744"/>
    </row>
    <row r="13" spans="2:12">
      <c r="B13" s="400"/>
      <c r="C13" s="400"/>
      <c r="D13" s="400"/>
      <c r="E13" s="400"/>
      <c r="F13" s="400"/>
      <c r="G13" s="400"/>
      <c r="H13" s="400"/>
      <c r="I13" s="400"/>
    </row>
  </sheetData>
  <mergeCells count="8">
    <mergeCell ref="B12:D12"/>
    <mergeCell ref="E12:I12"/>
    <mergeCell ref="B2:D2"/>
    <mergeCell ref="E2:I2"/>
    <mergeCell ref="B3:D3"/>
    <mergeCell ref="E3:I3"/>
    <mergeCell ref="E4:I4"/>
    <mergeCell ref="B6:I6"/>
  </mergeCells>
  <printOptions horizontalCentered="1"/>
  <pageMargins left="0.78740157480314965" right="0.78740157480314965" top="0.98425196850393704" bottom="0.59055118110236227" header="0" footer="0"/>
  <pageSetup paperSize="9"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L20"/>
  <sheetViews>
    <sheetView view="pageBreakPreview" zoomScale="85" zoomScaleSheetLayoutView="85" workbookViewId="0">
      <selection activeCell="F30" sqref="F30"/>
    </sheetView>
  </sheetViews>
  <sheetFormatPr defaultColWidth="9.140625" defaultRowHeight="15.75"/>
  <cols>
    <col min="1" max="1" width="9.140625" style="188"/>
    <col min="2" max="2" width="6.140625" style="188" customWidth="1"/>
    <col min="3" max="3" width="23.7109375" style="188" customWidth="1"/>
    <col min="4" max="4" width="16.7109375" style="188" customWidth="1"/>
    <col min="5" max="11" width="11.7109375" style="188" customWidth="1"/>
    <col min="12" max="12" width="13.28515625" style="188" customWidth="1"/>
    <col min="13" max="16384" width="9.140625" style="188"/>
  </cols>
  <sheetData>
    <row r="1" spans="2:12">
      <c r="K1" s="189"/>
    </row>
    <row r="2" spans="2:12" s="209" customFormat="1" ht="17.25" customHeight="1">
      <c r="B2" s="692" t="str">
        <f>+'Đầu vào'!C3</f>
        <v>UBND HUYỆN PHÚ LỘC</v>
      </c>
      <c r="C2" s="692"/>
      <c r="D2" s="692"/>
      <c r="E2" s="692"/>
      <c r="F2" s="692"/>
      <c r="G2" s="683" t="s">
        <v>1</v>
      </c>
      <c r="H2" s="683"/>
      <c r="I2" s="683"/>
      <c r="J2" s="683"/>
      <c r="K2" s="683"/>
      <c r="L2" s="683"/>
    </row>
    <row r="3" spans="2:12" s="209" customFormat="1" ht="17.25" customHeight="1">
      <c r="B3" s="683" t="str">
        <f>+'Đầu vào'!D23</f>
        <v>PHÒNG NỘI VỤ</v>
      </c>
      <c r="C3" s="683"/>
      <c r="D3" s="683"/>
      <c r="E3" s="683"/>
      <c r="F3" s="683"/>
      <c r="G3" s="693" t="s">
        <v>2</v>
      </c>
      <c r="H3" s="693"/>
      <c r="I3" s="693"/>
      <c r="J3" s="693"/>
      <c r="K3" s="693"/>
      <c r="L3" s="693"/>
    </row>
    <row r="4" spans="2:12" ht="21" customHeight="1">
      <c r="B4" s="194"/>
      <c r="C4" s="194"/>
      <c r="D4" s="194"/>
      <c r="E4" s="194"/>
      <c r="G4" s="689" t="str">
        <f>+'Đầu vào'!D3</f>
        <v>Phú Lộc, ngày …. tháng …. năm 2022</v>
      </c>
      <c r="H4" s="689"/>
      <c r="I4" s="689"/>
      <c r="J4" s="689"/>
      <c r="K4" s="689"/>
      <c r="L4" s="689"/>
    </row>
    <row r="5" spans="2:12" ht="12.75" customHeight="1"/>
    <row r="6" spans="2:12" ht="41.25" customHeight="1">
      <c r="B6" s="749" t="s">
        <v>775</v>
      </c>
      <c r="C6" s="749"/>
      <c r="D6" s="749"/>
      <c r="E6" s="749"/>
      <c r="F6" s="749"/>
      <c r="G6" s="749"/>
      <c r="H6" s="749"/>
      <c r="I6" s="749"/>
      <c r="J6" s="749"/>
      <c r="K6" s="749"/>
      <c r="L6" s="749"/>
    </row>
    <row r="7" spans="2:12" ht="14.25" customHeight="1">
      <c r="B7" s="191"/>
      <c r="C7" s="191"/>
      <c r="D7" s="191"/>
      <c r="E7" s="191"/>
      <c r="F7" s="191"/>
      <c r="G7" s="191"/>
      <c r="H7" s="191"/>
      <c r="I7" s="191"/>
      <c r="J7" s="191"/>
      <c r="K7" s="191"/>
    </row>
    <row r="8" spans="2:12" ht="26.25" customHeight="1">
      <c r="B8" s="751" t="s">
        <v>289</v>
      </c>
      <c r="C8" s="751" t="s">
        <v>419</v>
      </c>
      <c r="D8" s="752" t="s">
        <v>335</v>
      </c>
      <c r="E8" s="751" t="s">
        <v>336</v>
      </c>
      <c r="F8" s="751"/>
      <c r="G8" s="751"/>
      <c r="H8" s="751"/>
      <c r="I8" s="751" t="s">
        <v>337</v>
      </c>
      <c r="J8" s="751"/>
      <c r="K8" s="751"/>
      <c r="L8" s="755" t="s">
        <v>345</v>
      </c>
    </row>
    <row r="9" spans="2:12" ht="26.25" customHeight="1">
      <c r="B9" s="751"/>
      <c r="C9" s="751"/>
      <c r="D9" s="752"/>
      <c r="E9" s="429" t="s">
        <v>338</v>
      </c>
      <c r="F9" s="429" t="s">
        <v>339</v>
      </c>
      <c r="G9" s="429" t="s">
        <v>436</v>
      </c>
      <c r="H9" s="429" t="s">
        <v>341</v>
      </c>
      <c r="I9" s="429" t="s">
        <v>342</v>
      </c>
      <c r="J9" s="429" t="s">
        <v>341</v>
      </c>
      <c r="K9" s="429" t="s">
        <v>344</v>
      </c>
      <c r="L9" s="755"/>
    </row>
    <row r="10" spans="2:12" ht="30" customHeight="1">
      <c r="B10" s="511">
        <v>1</v>
      </c>
      <c r="C10" s="660" t="s">
        <v>602</v>
      </c>
      <c r="D10" s="203">
        <v>21</v>
      </c>
      <c r="E10" s="401">
        <v>2</v>
      </c>
      <c r="F10" s="401">
        <v>17</v>
      </c>
      <c r="G10" s="401">
        <v>0</v>
      </c>
      <c r="H10" s="401">
        <v>2</v>
      </c>
      <c r="I10" s="401">
        <v>1</v>
      </c>
      <c r="J10" s="401">
        <v>17</v>
      </c>
      <c r="K10" s="401">
        <v>3</v>
      </c>
      <c r="L10" s="401">
        <v>26</v>
      </c>
    </row>
    <row r="11" spans="2:12" ht="30" hidden="1" customHeight="1">
      <c r="B11" s="384">
        <v>2</v>
      </c>
      <c r="C11" s="385" t="s">
        <v>431</v>
      </c>
      <c r="D11" s="203"/>
      <c r="E11" s="401"/>
      <c r="F11" s="401"/>
      <c r="G11" s="401"/>
      <c r="H11" s="401"/>
      <c r="I11" s="401"/>
      <c r="J11" s="401"/>
      <c r="K11" s="401"/>
      <c r="L11" s="401"/>
    </row>
    <row r="12" spans="2:12" ht="17.25" customHeight="1">
      <c r="B12" s="212"/>
      <c r="C12" s="212"/>
      <c r="D12" s="212"/>
      <c r="E12" s="212"/>
      <c r="F12" s="212"/>
      <c r="G12" s="212"/>
      <c r="H12" s="212"/>
      <c r="I12" s="212"/>
      <c r="J12" s="212"/>
      <c r="K12" s="212"/>
      <c r="L12" s="212"/>
    </row>
    <row r="13" spans="2:12" s="190" customFormat="1" ht="16.5">
      <c r="B13" s="753" t="str">
        <f>+B2</f>
        <v>UBND HUYỆN PHÚ LỘC</v>
      </c>
      <c r="C13" s="753"/>
      <c r="D13" s="753"/>
      <c r="E13" s="753"/>
      <c r="F13" s="753"/>
      <c r="G13" s="223"/>
      <c r="H13" s="753" t="s">
        <v>334</v>
      </c>
      <c r="I13" s="753"/>
      <c r="J13" s="753"/>
      <c r="K13" s="753"/>
      <c r="L13" s="753"/>
    </row>
    <row r="14" spans="2:12" s="190" customFormat="1" ht="16.5">
      <c r="B14" s="753"/>
      <c r="C14" s="753"/>
      <c r="D14" s="753"/>
      <c r="E14" s="339"/>
      <c r="F14" s="339"/>
      <c r="G14" s="339"/>
      <c r="H14" s="223"/>
      <c r="I14" s="223"/>
      <c r="J14" s="339"/>
      <c r="K14" s="339"/>
      <c r="L14" s="223"/>
    </row>
    <row r="15" spans="2:12" s="190" customFormat="1" ht="16.5">
      <c r="B15" s="339"/>
      <c r="C15" s="339"/>
      <c r="D15" s="339"/>
      <c r="E15" s="339"/>
      <c r="F15" s="339"/>
      <c r="G15" s="339"/>
      <c r="H15" s="223"/>
      <c r="I15" s="223"/>
      <c r="J15" s="339"/>
      <c r="K15" s="339"/>
      <c r="L15" s="223"/>
    </row>
    <row r="16" spans="2:12" s="190" customFormat="1">
      <c r="B16" s="193"/>
      <c r="C16" s="193"/>
      <c r="D16" s="193"/>
      <c r="E16" s="193"/>
      <c r="F16" s="193"/>
      <c r="G16" s="193"/>
      <c r="J16" s="193"/>
      <c r="K16" s="193"/>
    </row>
    <row r="17" spans="2:11" s="190" customFormat="1">
      <c r="B17" s="193"/>
      <c r="C17" s="193"/>
      <c r="D17" s="193"/>
      <c r="E17" s="193"/>
      <c r="F17" s="193"/>
      <c r="G17" s="193"/>
      <c r="J17" s="193"/>
      <c r="K17" s="193"/>
    </row>
    <row r="18" spans="2:11" s="190" customFormat="1">
      <c r="B18" s="193"/>
      <c r="C18" s="193"/>
      <c r="D18" s="193"/>
      <c r="E18" s="193"/>
      <c r="F18" s="193"/>
      <c r="G18" s="193"/>
      <c r="J18" s="193"/>
      <c r="K18" s="193"/>
    </row>
    <row r="19" spans="2:11">
      <c r="C19" s="340"/>
      <c r="D19" s="340"/>
      <c r="E19" s="754"/>
      <c r="F19" s="754"/>
      <c r="G19" s="754"/>
    </row>
    <row r="20" spans="2:11" ht="16.5">
      <c r="B20" s="750"/>
      <c r="C20" s="750"/>
      <c r="D20" s="750"/>
    </row>
  </sheetData>
  <mergeCells count="17">
    <mergeCell ref="B20:D20"/>
    <mergeCell ref="B8:B9"/>
    <mergeCell ref="C8:C9"/>
    <mergeCell ref="D8:D9"/>
    <mergeCell ref="E8:H8"/>
    <mergeCell ref="B13:F13"/>
    <mergeCell ref="H13:L13"/>
    <mergeCell ref="B14:D14"/>
    <mergeCell ref="E19:G19"/>
    <mergeCell ref="I8:K8"/>
    <mergeCell ref="L8:L9"/>
    <mergeCell ref="B6:L6"/>
    <mergeCell ref="B2:F2"/>
    <mergeCell ref="G2:L2"/>
    <mergeCell ref="B3:F3"/>
    <mergeCell ref="G3:L3"/>
    <mergeCell ref="G4:L4"/>
  </mergeCells>
  <printOptions horizontalCentered="1"/>
  <pageMargins left="0.78740157480314965" right="0.78740157480314965" top="0.98425196850393704" bottom="0.78740157480314965" header="0" footer="0"/>
  <pageSetup paperSize="9" scale="90" fitToHeight="0" orientation="landscape" r:id="rId1"/>
  <rowBreaks count="1" manualBreakCount="1">
    <brk id="21" min="1" max="10"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B1:H25"/>
  <sheetViews>
    <sheetView view="pageBreakPreview" zoomScaleSheetLayoutView="100" workbookViewId="0">
      <selection activeCell="F20" sqref="F20"/>
    </sheetView>
  </sheetViews>
  <sheetFormatPr defaultColWidth="9.140625" defaultRowHeight="15"/>
  <cols>
    <col min="1" max="2" width="9.140625" style="1"/>
    <col min="3" max="3" width="37.140625" style="1" customWidth="1"/>
    <col min="4" max="4" width="12.85546875" style="1" customWidth="1"/>
    <col min="5" max="5" width="21.42578125" style="1" customWidth="1"/>
    <col min="6" max="6" width="17.85546875" style="1" customWidth="1"/>
    <col min="7" max="16384" width="9.140625" style="1"/>
  </cols>
  <sheetData>
    <row r="1" spans="2:8" s="2" customFormat="1" ht="16.5">
      <c r="B1" s="729" t="s">
        <v>362</v>
      </c>
      <c r="C1" s="729"/>
      <c r="D1" s="674" t="s">
        <v>1</v>
      </c>
      <c r="E1" s="674"/>
      <c r="F1" s="674"/>
      <c r="G1" s="315"/>
    </row>
    <row r="2" spans="2:8" s="80" customFormat="1" ht="21.75" customHeight="1">
      <c r="B2" s="732" t="s">
        <v>393</v>
      </c>
      <c r="C2" s="732"/>
      <c r="D2" s="733" t="s">
        <v>2</v>
      </c>
      <c r="E2" s="733"/>
      <c r="F2" s="733"/>
      <c r="G2" s="316"/>
    </row>
    <row r="3" spans="2:8" s="2" customFormat="1" ht="21.75" customHeight="1">
      <c r="B3" s="74"/>
      <c r="D3" s="689" t="str">
        <f>+'BIEU 9-TMDV'!D5</f>
        <v>Phú Lộc, ngày …. tháng …. năm 2022</v>
      </c>
      <c r="E3" s="689"/>
      <c r="F3" s="689"/>
      <c r="G3" s="232"/>
    </row>
    <row r="4" spans="2:8" s="2" customFormat="1" ht="12.75" customHeight="1">
      <c r="B4" s="74"/>
      <c r="E4" s="272"/>
    </row>
    <row r="5" spans="2:8" s="317" customFormat="1" ht="37.5" customHeight="1">
      <c r="B5" s="684" t="s">
        <v>394</v>
      </c>
      <c r="C5" s="684"/>
      <c r="D5" s="684"/>
      <c r="E5" s="684"/>
      <c r="F5" s="684"/>
    </row>
    <row r="6" spans="2:8" s="317" customFormat="1" ht="12" customHeight="1"/>
    <row r="7" spans="2:8" s="317" customFormat="1" ht="45.75" customHeight="1">
      <c r="B7" s="278" t="s">
        <v>3</v>
      </c>
      <c r="C7" s="279" t="s">
        <v>293</v>
      </c>
      <c r="D7" s="279" t="s">
        <v>392</v>
      </c>
      <c r="E7" s="278" t="s">
        <v>0</v>
      </c>
      <c r="F7" s="278" t="s">
        <v>286</v>
      </c>
    </row>
    <row r="8" spans="2:8" s="317" customFormat="1" ht="24.95" customHeight="1">
      <c r="B8" s="278" t="s">
        <v>69</v>
      </c>
      <c r="C8" s="298" t="s">
        <v>377</v>
      </c>
      <c r="D8" s="299"/>
      <c r="E8" s="278"/>
      <c r="F8" s="278"/>
    </row>
    <row r="9" spans="2:8" s="317" customFormat="1" ht="21" customHeight="1">
      <c r="B9" s="300">
        <v>1</v>
      </c>
      <c r="C9" s="269" t="s">
        <v>378</v>
      </c>
      <c r="D9" s="301"/>
      <c r="E9" s="302"/>
      <c r="F9" s="278"/>
    </row>
    <row r="10" spans="2:8" s="317" customFormat="1" ht="21" customHeight="1">
      <c r="B10" s="273" t="s">
        <v>70</v>
      </c>
      <c r="C10" s="303" t="s">
        <v>379</v>
      </c>
      <c r="D10" s="304"/>
      <c r="E10" s="268"/>
      <c r="F10" s="75"/>
    </row>
    <row r="11" spans="2:8" s="317" customFormat="1" ht="21" customHeight="1">
      <c r="B11" s="75">
        <v>1</v>
      </c>
      <c r="C11" s="305" t="s">
        <v>380</v>
      </c>
      <c r="D11" s="306"/>
      <c r="E11" s="307"/>
      <c r="F11" s="75"/>
    </row>
    <row r="12" spans="2:8" s="317" customFormat="1" ht="24.95" customHeight="1">
      <c r="B12" s="273" t="s">
        <v>71</v>
      </c>
      <c r="C12" s="271" t="s">
        <v>381</v>
      </c>
      <c r="D12" s="308"/>
      <c r="E12" s="75"/>
      <c r="F12" s="75"/>
    </row>
    <row r="13" spans="2:8" s="317" customFormat="1" ht="21" customHeight="1">
      <c r="B13" s="75">
        <v>1</v>
      </c>
      <c r="C13" s="305" t="s">
        <v>385</v>
      </c>
      <c r="D13" s="309"/>
      <c r="E13" s="310"/>
      <c r="F13" s="75"/>
      <c r="H13" s="317">
        <f>7+6+4</f>
        <v>17</v>
      </c>
    </row>
    <row r="14" spans="2:8" s="317" customFormat="1" ht="21" customHeight="1">
      <c r="B14" s="75">
        <v>2</v>
      </c>
      <c r="C14" s="305" t="s">
        <v>386</v>
      </c>
      <c r="D14" s="309"/>
      <c r="E14" s="310"/>
      <c r="F14" s="75"/>
    </row>
    <row r="15" spans="2:8" s="317" customFormat="1" ht="21" customHeight="1">
      <c r="B15" s="75">
        <v>3</v>
      </c>
      <c r="C15" s="305" t="s">
        <v>382</v>
      </c>
      <c r="D15" s="309"/>
      <c r="E15" s="310"/>
      <c r="F15" s="75"/>
    </row>
    <row r="16" spans="2:8" s="317" customFormat="1" ht="21" customHeight="1">
      <c r="B16" s="75">
        <v>4</v>
      </c>
      <c r="C16" s="305" t="s">
        <v>383</v>
      </c>
      <c r="D16" s="309"/>
      <c r="E16" s="310"/>
      <c r="F16" s="75"/>
    </row>
    <row r="17" spans="2:6" s="317" customFormat="1" ht="21" customHeight="1">
      <c r="B17" s="75">
        <v>5</v>
      </c>
      <c r="C17" s="305" t="s">
        <v>387</v>
      </c>
      <c r="D17" s="309"/>
      <c r="E17" s="310"/>
      <c r="F17" s="75"/>
    </row>
    <row r="18" spans="2:6" s="317" customFormat="1" ht="24.95" customHeight="1">
      <c r="B18" s="273" t="s">
        <v>101</v>
      </c>
      <c r="C18" s="271" t="s">
        <v>384</v>
      </c>
      <c r="D18" s="308"/>
      <c r="E18" s="75"/>
      <c r="F18" s="75"/>
    </row>
    <row r="19" spans="2:6" s="317" customFormat="1" ht="21" customHeight="1">
      <c r="B19" s="75">
        <v>1</v>
      </c>
      <c r="C19" s="305" t="s">
        <v>384</v>
      </c>
      <c r="D19" s="311"/>
      <c r="E19" s="312"/>
      <c r="F19" s="75"/>
    </row>
    <row r="20" spans="2:6" s="318" customFormat="1" ht="21" customHeight="1">
      <c r="B20" s="273" t="s">
        <v>103</v>
      </c>
      <c r="C20" s="271" t="s">
        <v>391</v>
      </c>
      <c r="D20" s="313"/>
      <c r="E20" s="314"/>
      <c r="F20" s="273"/>
    </row>
    <row r="21" spans="2:6" ht="16.5">
      <c r="B21" s="300">
        <v>1</v>
      </c>
      <c r="C21" s="268" t="s">
        <v>388</v>
      </c>
      <c r="D21" s="251"/>
      <c r="E21" s="251"/>
      <c r="F21" s="251"/>
    </row>
    <row r="22" spans="2:6" ht="16.5">
      <c r="B22" s="300">
        <v>2</v>
      </c>
      <c r="C22" s="268" t="s">
        <v>389</v>
      </c>
      <c r="D22" s="251"/>
      <c r="E22" s="251"/>
      <c r="F22" s="251"/>
    </row>
    <row r="23" spans="2:6" ht="16.5">
      <c r="B23" s="300">
        <v>3</v>
      </c>
      <c r="C23" s="268" t="s">
        <v>390</v>
      </c>
      <c r="D23" s="251"/>
      <c r="E23" s="251"/>
      <c r="F23" s="251"/>
    </row>
    <row r="25" spans="2:6">
      <c r="B25" s="676" t="str">
        <f>+B1</f>
        <v>UBND (CẤP HUYỆN)…</v>
      </c>
      <c r="C25" s="676"/>
      <c r="D25" s="676" t="str">
        <f>+B2</f>
        <v>PHÒNG VĂN HÓA THÔNG TIN</v>
      </c>
      <c r="E25" s="676"/>
      <c r="F25" s="676"/>
    </row>
  </sheetData>
  <mergeCells count="8">
    <mergeCell ref="B1:C1"/>
    <mergeCell ref="D1:F1"/>
    <mergeCell ref="D2:F2"/>
    <mergeCell ref="D3:F3"/>
    <mergeCell ref="D25:F25"/>
    <mergeCell ref="B25:C25"/>
    <mergeCell ref="B5:F5"/>
    <mergeCell ref="B2:C2"/>
  </mergeCells>
  <printOptions horizontalCentered="1"/>
  <pageMargins left="0.98425196850393704" right="0.59055118110236227" top="0.78740157480314965" bottom="0.78740157480314965" header="0.31496062992125984" footer="0.31496062992125984"/>
  <pageSetup paperSize="9" scale="8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B1:J15"/>
  <sheetViews>
    <sheetView view="pageBreakPreview" zoomScaleSheetLayoutView="100" workbookViewId="0">
      <selection activeCell="B2" sqref="B2:J2"/>
    </sheetView>
  </sheetViews>
  <sheetFormatPr defaultColWidth="9.140625" defaultRowHeight="16.5"/>
  <cols>
    <col min="1" max="2" width="9.140625" style="2"/>
    <col min="3" max="3" width="21.140625" style="2" customWidth="1"/>
    <col min="4" max="9" width="13.140625" style="2" customWidth="1"/>
    <col min="10" max="10" width="14" style="2" customWidth="1"/>
    <col min="11" max="16384" width="9.140625" style="2"/>
  </cols>
  <sheetData>
    <row r="1" spans="2:10" s="276" customFormat="1">
      <c r="B1" s="711" t="s">
        <v>362</v>
      </c>
      <c r="C1" s="711"/>
      <c r="D1" s="711"/>
      <c r="E1" s="711"/>
      <c r="F1" s="740" t="s">
        <v>1</v>
      </c>
      <c r="G1" s="740"/>
      <c r="H1" s="740"/>
      <c r="I1" s="740"/>
      <c r="J1" s="740"/>
    </row>
    <row r="2" spans="2:10" s="321" customFormat="1" ht="21.75" customHeight="1">
      <c r="B2" s="746" t="s">
        <v>405</v>
      </c>
      <c r="C2" s="746"/>
      <c r="D2" s="746"/>
      <c r="E2" s="746"/>
      <c r="F2" s="741" t="s">
        <v>321</v>
      </c>
      <c r="G2" s="741"/>
      <c r="H2" s="741"/>
      <c r="I2" s="741"/>
      <c r="J2" s="741"/>
    </row>
    <row r="3" spans="2:10" s="322" customFormat="1" ht="23.25" customHeight="1">
      <c r="B3" s="276"/>
      <c r="F3" s="757" t="e">
        <f>+'Biểu 13 -Điện'!E4</f>
        <v>#REF!</v>
      </c>
      <c r="G3" s="757"/>
      <c r="H3" s="757"/>
      <c r="I3" s="757"/>
      <c r="J3" s="757"/>
    </row>
    <row r="4" spans="2:10" s="322" customFormat="1" ht="14.25" customHeight="1">
      <c r="B4" s="276"/>
      <c r="E4" s="277"/>
      <c r="F4" s="277"/>
      <c r="G4" s="277"/>
      <c r="H4" s="277"/>
      <c r="I4" s="277"/>
      <c r="J4" s="277"/>
    </row>
    <row r="5" spans="2:10" s="322" customFormat="1" ht="23.25" customHeight="1">
      <c r="B5" s="683" t="s">
        <v>408</v>
      </c>
      <c r="C5" s="683"/>
      <c r="D5" s="683"/>
      <c r="E5" s="683"/>
      <c r="F5" s="683"/>
      <c r="G5" s="683"/>
      <c r="H5" s="683"/>
      <c r="I5" s="683"/>
      <c r="J5" s="683"/>
    </row>
    <row r="7" spans="2:10" s="272" customFormat="1" ht="99" customHeight="1">
      <c r="B7" s="281" t="s">
        <v>3</v>
      </c>
      <c r="C7" s="281" t="s">
        <v>375</v>
      </c>
      <c r="D7" s="282" t="s">
        <v>399</v>
      </c>
      <c r="E7" s="282" t="s">
        <v>400</v>
      </c>
      <c r="F7" s="282" t="s">
        <v>401</v>
      </c>
      <c r="G7" s="282" t="s">
        <v>402</v>
      </c>
      <c r="H7" s="282" t="s">
        <v>403</v>
      </c>
      <c r="I7" s="282" t="s">
        <v>404</v>
      </c>
      <c r="J7" s="282" t="s">
        <v>286</v>
      </c>
    </row>
    <row r="8" spans="2:10">
      <c r="B8" s="75">
        <v>1</v>
      </c>
      <c r="C8" s="323" t="s">
        <v>375</v>
      </c>
      <c r="D8" s="14"/>
      <c r="E8" s="14"/>
      <c r="F8" s="14"/>
      <c r="G8" s="14"/>
      <c r="H8" s="14"/>
      <c r="I8" s="14"/>
      <c r="J8" s="14"/>
    </row>
    <row r="9" spans="2:10">
      <c r="B9" s="75">
        <v>2</v>
      </c>
      <c r="C9" s="323" t="s">
        <v>375</v>
      </c>
      <c r="D9" s="14"/>
      <c r="E9" s="14"/>
      <c r="F9" s="14"/>
      <c r="G9" s="14"/>
      <c r="H9" s="14"/>
      <c r="I9" s="14"/>
      <c r="J9" s="14"/>
    </row>
    <row r="10" spans="2:10">
      <c r="B10" s="75">
        <v>3</v>
      </c>
      <c r="C10" s="323" t="s">
        <v>375</v>
      </c>
      <c r="D10" s="14"/>
      <c r="E10" s="14"/>
      <c r="F10" s="14"/>
      <c r="G10" s="14"/>
      <c r="H10" s="14"/>
      <c r="I10" s="14"/>
      <c r="J10" s="14"/>
    </row>
    <row r="11" spans="2:10">
      <c r="B11" s="75">
        <v>4</v>
      </c>
      <c r="C11" s="323" t="s">
        <v>375</v>
      </c>
      <c r="D11" s="14"/>
      <c r="E11" s="14"/>
      <c r="F11" s="14"/>
      <c r="G11" s="14"/>
      <c r="H11" s="14"/>
      <c r="I11" s="14"/>
      <c r="J11" s="14"/>
    </row>
    <row r="12" spans="2:10">
      <c r="B12" s="75">
        <v>5</v>
      </c>
      <c r="C12" s="323" t="s">
        <v>375</v>
      </c>
      <c r="D12" s="14"/>
      <c r="E12" s="14"/>
      <c r="F12" s="14"/>
      <c r="G12" s="14"/>
      <c r="H12" s="14"/>
      <c r="I12" s="14"/>
      <c r="J12" s="14"/>
    </row>
    <row r="13" spans="2:10" s="51" customFormat="1" ht="27.75" customHeight="1">
      <c r="B13" s="756" t="s">
        <v>398</v>
      </c>
      <c r="C13" s="756"/>
      <c r="D13" s="24"/>
      <c r="E13" s="24"/>
      <c r="F13" s="24"/>
      <c r="G13" s="24"/>
      <c r="H13" s="24"/>
      <c r="I13" s="24"/>
      <c r="J13" s="24"/>
    </row>
    <row r="15" spans="2:10" s="51" customFormat="1">
      <c r="B15" s="674" t="str">
        <f>+B1</f>
        <v>UBND (CẤP HUYỆN)…</v>
      </c>
      <c r="C15" s="674"/>
      <c r="D15" s="674"/>
      <c r="E15" s="674"/>
      <c r="F15" s="674" t="str">
        <f>+B2</f>
        <v>PHÒNG QUẢN LÝ ĐÔ THỊ/KINH TẾ - HẠ TẦNG</v>
      </c>
      <c r="G15" s="674"/>
      <c r="H15" s="674"/>
      <c r="I15" s="674"/>
      <c r="J15" s="674"/>
    </row>
  </sheetData>
  <mergeCells count="9">
    <mergeCell ref="F15:J15"/>
    <mergeCell ref="B15:E15"/>
    <mergeCell ref="B13:C13"/>
    <mergeCell ref="F1:J1"/>
    <mergeCell ref="F2:J2"/>
    <mergeCell ref="F3:J3"/>
    <mergeCell ref="B1:E1"/>
    <mergeCell ref="B2:E2"/>
    <mergeCell ref="B5:J5"/>
  </mergeCells>
  <printOptions horizontalCentered="1"/>
  <pageMargins left="0.78740157480314965" right="0.78740157480314965" top="0.98425196850393704" bottom="0.59055118110236227" header="0.31496062992125984" footer="0.31496062992125984"/>
  <pageSetup paperSize="9"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2:K16"/>
  <sheetViews>
    <sheetView view="pageBreakPreview" zoomScaleSheetLayoutView="100" workbookViewId="0">
      <selection activeCell="H6" sqref="H6"/>
    </sheetView>
  </sheetViews>
  <sheetFormatPr defaultColWidth="9.140625" defaultRowHeight="16.5"/>
  <cols>
    <col min="1" max="1" width="9.140625" style="144"/>
    <col min="2" max="2" width="6.7109375" style="144" customWidth="1"/>
    <col min="3" max="3" width="48.28515625" style="144" customWidth="1"/>
    <col min="4" max="4" width="12.28515625" style="144" customWidth="1"/>
    <col min="5" max="5" width="28.85546875" style="144" customWidth="1"/>
    <col min="6" max="6" width="34.140625" style="144" customWidth="1"/>
    <col min="7" max="7" width="9.140625" style="144"/>
    <col min="8" max="8" width="19.28515625" style="144" customWidth="1"/>
    <col min="9" max="11" width="18.28515625" style="144" customWidth="1"/>
    <col min="12" max="16384" width="9.140625" style="144"/>
  </cols>
  <sheetData>
    <row r="2" spans="2:11">
      <c r="B2" s="711" t="s">
        <v>362</v>
      </c>
      <c r="C2" s="711"/>
      <c r="D2" s="711"/>
      <c r="E2" s="740" t="s">
        <v>1</v>
      </c>
      <c r="F2" s="740"/>
    </row>
    <row r="3" spans="2:11" s="137" customFormat="1" ht="21.75" customHeight="1">
      <c r="B3" s="746" t="s">
        <v>363</v>
      </c>
      <c r="C3" s="746"/>
      <c r="D3" s="746"/>
      <c r="E3" s="741" t="s">
        <v>321</v>
      </c>
      <c r="F3" s="741"/>
    </row>
    <row r="4" spans="2:11" s="138" customFormat="1" ht="23.25" customHeight="1">
      <c r="E4" s="757" t="e">
        <f>+#REF!</f>
        <v>#REF!</v>
      </c>
      <c r="F4" s="757"/>
    </row>
    <row r="5" spans="2:11" ht="10.5" customHeight="1"/>
    <row r="6" spans="2:11" ht="33" customHeight="1">
      <c r="B6" s="725" t="s">
        <v>409</v>
      </c>
      <c r="C6" s="725"/>
      <c r="D6" s="725"/>
      <c r="E6" s="725"/>
      <c r="F6" s="725"/>
    </row>
    <row r="7" spans="2:11" ht="13.5" customHeight="1"/>
    <row r="8" spans="2:11" ht="39" customHeight="1">
      <c r="B8" s="256" t="s">
        <v>3</v>
      </c>
      <c r="C8" s="256" t="s">
        <v>293</v>
      </c>
      <c r="D8" s="256" t="s">
        <v>320</v>
      </c>
      <c r="E8" s="254" t="s">
        <v>325</v>
      </c>
      <c r="F8" s="256" t="s">
        <v>286</v>
      </c>
      <c r="H8" s="144" t="s">
        <v>327</v>
      </c>
      <c r="I8" s="144" t="s">
        <v>326</v>
      </c>
    </row>
    <row r="9" spans="2:11" s="197" customFormat="1" ht="37.5" customHeight="1">
      <c r="B9" s="151">
        <v>1</v>
      </c>
      <c r="C9" s="153" t="s">
        <v>348</v>
      </c>
      <c r="D9" s="151" t="s">
        <v>319</v>
      </c>
      <c r="E9" s="205"/>
      <c r="F9" s="151"/>
      <c r="H9" s="154"/>
      <c r="I9" s="155"/>
      <c r="J9" s="139"/>
      <c r="K9" s="156"/>
    </row>
    <row r="10" spans="2:11" s="197" customFormat="1" ht="37.5" customHeight="1">
      <c r="B10" s="151">
        <v>2</v>
      </c>
      <c r="C10" s="153" t="s">
        <v>349</v>
      </c>
      <c r="D10" s="151" t="s">
        <v>319</v>
      </c>
      <c r="E10" s="205"/>
      <c r="F10" s="151"/>
      <c r="H10" s="154"/>
      <c r="I10" s="155"/>
      <c r="J10" s="139"/>
      <c r="K10" s="156"/>
    </row>
    <row r="11" spans="2:11" s="197" customFormat="1" ht="37.5" customHeight="1">
      <c r="B11" s="151">
        <v>3</v>
      </c>
      <c r="C11" s="153" t="s">
        <v>350</v>
      </c>
      <c r="D11" s="151" t="s">
        <v>319</v>
      </c>
      <c r="E11" s="205"/>
      <c r="F11" s="151"/>
      <c r="H11" s="154"/>
      <c r="I11" s="155"/>
      <c r="J11" s="139"/>
      <c r="K11" s="156"/>
    </row>
    <row r="12" spans="2:11" s="197" customFormat="1" ht="37.5" customHeight="1">
      <c r="B12" s="151">
        <v>4</v>
      </c>
      <c r="C12" s="153" t="s">
        <v>351</v>
      </c>
      <c r="D12" s="151" t="s">
        <v>319</v>
      </c>
      <c r="E12" s="205"/>
      <c r="F12" s="151"/>
      <c r="H12" s="154"/>
      <c r="I12" s="155"/>
      <c r="J12" s="139"/>
      <c r="K12" s="156"/>
    </row>
    <row r="13" spans="2:11" s="243" customFormat="1" ht="33" customHeight="1">
      <c r="B13" s="758" t="s">
        <v>369</v>
      </c>
      <c r="C13" s="758"/>
      <c r="D13" s="150" t="s">
        <v>319</v>
      </c>
      <c r="E13" s="204"/>
      <c r="F13" s="208"/>
      <c r="H13" s="199"/>
      <c r="I13" s="200"/>
      <c r="J13" s="141"/>
      <c r="K13" s="156"/>
    </row>
    <row r="14" spans="2:11" ht="18.75" customHeight="1">
      <c r="B14" s="221"/>
      <c r="C14" s="221"/>
      <c r="D14" s="221"/>
      <c r="E14" s="221"/>
      <c r="F14" s="221"/>
    </row>
    <row r="15" spans="2:11">
      <c r="B15" s="744" t="str">
        <f>+B2</f>
        <v>UBND (CẤP HUYỆN)…</v>
      </c>
      <c r="C15" s="744"/>
      <c r="D15" s="744"/>
      <c r="E15" s="744" t="str">
        <f>+B3</f>
        <v>ĐIỆN LỰC (CẤP HUYỆN) …</v>
      </c>
      <c r="F15" s="744"/>
    </row>
    <row r="16" spans="2:11">
      <c r="B16" s="745"/>
      <c r="C16" s="745"/>
    </row>
  </sheetData>
  <mergeCells count="10">
    <mergeCell ref="B16:C16"/>
    <mergeCell ref="B6:F6"/>
    <mergeCell ref="E2:F2"/>
    <mergeCell ref="E3:F3"/>
    <mergeCell ref="E4:F4"/>
    <mergeCell ref="B2:D2"/>
    <mergeCell ref="B3:D3"/>
    <mergeCell ref="B15:D15"/>
    <mergeCell ref="E15:F15"/>
    <mergeCell ref="B13:C13"/>
  </mergeCells>
  <printOptions horizontalCentered="1"/>
  <pageMargins left="0.78740157480314965" right="0.78740157480314965" top="0.98425196850393704" bottom="0.59055118110236227" header="0" footer="0"/>
  <pageSetup paperSize="9" scale="99"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B1:G15"/>
  <sheetViews>
    <sheetView view="pageBreakPreview" zoomScaleSheetLayoutView="100" workbookViewId="0">
      <selection activeCell="H6" sqref="H6"/>
    </sheetView>
  </sheetViews>
  <sheetFormatPr defaultColWidth="9.140625" defaultRowHeight="16.5"/>
  <cols>
    <col min="1" max="1" width="9.140625" style="2"/>
    <col min="2" max="2" width="9.140625" style="272"/>
    <col min="3" max="3" width="26.85546875" style="2" customWidth="1"/>
    <col min="4" max="4" width="18.5703125" style="2" customWidth="1"/>
    <col min="5" max="5" width="17.140625" style="2" customWidth="1"/>
    <col min="6" max="6" width="15.5703125" style="2" customWidth="1"/>
    <col min="7" max="7" width="30.85546875" style="2" customWidth="1"/>
    <col min="8" max="16384" width="9.140625" style="2"/>
  </cols>
  <sheetData>
    <row r="1" spans="2:7" s="276" customFormat="1">
      <c r="B1" s="711" t="s">
        <v>362</v>
      </c>
      <c r="C1" s="711"/>
      <c r="D1" s="711"/>
      <c r="E1" s="740" t="s">
        <v>1</v>
      </c>
      <c r="F1" s="740"/>
      <c r="G1" s="740"/>
    </row>
    <row r="2" spans="2:7" s="321" customFormat="1" ht="21.75" customHeight="1">
      <c r="B2" s="746" t="s">
        <v>406</v>
      </c>
      <c r="C2" s="746"/>
      <c r="D2" s="746"/>
      <c r="E2" s="741" t="s">
        <v>321</v>
      </c>
      <c r="F2" s="741"/>
      <c r="G2" s="741"/>
    </row>
    <row r="3" spans="2:7" s="322" customFormat="1" ht="23.25" customHeight="1">
      <c r="B3" s="276"/>
      <c r="E3" s="757" t="e">
        <f>+'Biểu 13 -Điện'!E4:F4</f>
        <v>#REF!</v>
      </c>
      <c r="F3" s="757"/>
      <c r="G3" s="757"/>
    </row>
    <row r="5" spans="2:7" ht="33" customHeight="1">
      <c r="B5" s="684" t="s">
        <v>410</v>
      </c>
      <c r="C5" s="684"/>
      <c r="D5" s="684"/>
      <c r="E5" s="684"/>
      <c r="F5" s="684"/>
      <c r="G5" s="684"/>
    </row>
    <row r="7" spans="2:7" s="272" customFormat="1" ht="52.5" customHeight="1">
      <c r="B7" s="319" t="s">
        <v>3</v>
      </c>
      <c r="C7" s="319" t="s">
        <v>375</v>
      </c>
      <c r="D7" s="257" t="s">
        <v>395</v>
      </c>
      <c r="E7" s="257" t="s">
        <v>396</v>
      </c>
      <c r="F7" s="257" t="s">
        <v>397</v>
      </c>
      <c r="G7" s="319" t="s">
        <v>286</v>
      </c>
    </row>
    <row r="8" spans="2:7" s="238" customFormat="1" ht="27" customHeight="1">
      <c r="B8" s="75">
        <v>1</v>
      </c>
      <c r="C8" s="320" t="s">
        <v>375</v>
      </c>
      <c r="D8" s="305"/>
      <c r="E8" s="305"/>
      <c r="F8" s="305"/>
      <c r="G8" s="305"/>
    </row>
    <row r="9" spans="2:7" s="238" customFormat="1" ht="27" customHeight="1">
      <c r="B9" s="75">
        <v>2</v>
      </c>
      <c r="C9" s="320" t="s">
        <v>375</v>
      </c>
      <c r="D9" s="305"/>
      <c r="E9" s="305"/>
      <c r="F9" s="305"/>
      <c r="G9" s="305"/>
    </row>
    <row r="10" spans="2:7" s="238" customFormat="1" ht="27" customHeight="1">
      <c r="B10" s="75">
        <v>3</v>
      </c>
      <c r="C10" s="320" t="s">
        <v>375</v>
      </c>
      <c r="D10" s="305"/>
      <c r="E10" s="305"/>
      <c r="F10" s="305"/>
      <c r="G10" s="305"/>
    </row>
    <row r="11" spans="2:7" s="238" customFormat="1" ht="27" customHeight="1">
      <c r="B11" s="75">
        <v>4</v>
      </c>
      <c r="C11" s="320" t="s">
        <v>375</v>
      </c>
      <c r="D11" s="305"/>
      <c r="E11" s="305"/>
      <c r="F11" s="305"/>
      <c r="G11" s="305"/>
    </row>
    <row r="12" spans="2:7" s="238" customFormat="1" ht="27" customHeight="1">
      <c r="B12" s="75">
        <v>5</v>
      </c>
      <c r="C12" s="320" t="s">
        <v>375</v>
      </c>
      <c r="D12" s="305"/>
      <c r="E12" s="305"/>
      <c r="F12" s="305"/>
      <c r="G12" s="305"/>
    </row>
    <row r="13" spans="2:7" s="238" customFormat="1" ht="27" customHeight="1">
      <c r="B13" s="759" t="s">
        <v>398</v>
      </c>
      <c r="C13" s="760"/>
      <c r="D13" s="305"/>
      <c r="E13" s="305"/>
      <c r="F13" s="305"/>
      <c r="G13" s="305"/>
    </row>
    <row r="15" spans="2:7" s="51" customFormat="1" ht="20.25" customHeight="1">
      <c r="B15" s="683" t="str">
        <f>+B1</f>
        <v>UBND (CẤP HUYỆN)…</v>
      </c>
      <c r="C15" s="683"/>
      <c r="D15" s="683"/>
      <c r="E15" s="674" t="str">
        <f>+B2</f>
        <v>PHÒNG QUẢN LÝ ĐÔ THỊ/KINH - TẾ HẠ TẦNG</v>
      </c>
      <c r="F15" s="674"/>
      <c r="G15" s="674"/>
    </row>
  </sheetData>
  <mergeCells count="9">
    <mergeCell ref="B13:C13"/>
    <mergeCell ref="B15:D15"/>
    <mergeCell ref="E15:G15"/>
    <mergeCell ref="B5:G5"/>
    <mergeCell ref="B1:D1"/>
    <mergeCell ref="B2:D2"/>
    <mergeCell ref="E1:G1"/>
    <mergeCell ref="E2:G2"/>
    <mergeCell ref="E3:G3"/>
  </mergeCells>
  <printOptions horizontalCentered="1"/>
  <pageMargins left="0.78740157480314965" right="0.78740157480314965" top="0.98425196850393704" bottom="0.78740157480314965" header="0.31496062992125984" footer="0.31496062992125984"/>
  <pageSetup paperSize="9"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B1:L19"/>
  <sheetViews>
    <sheetView view="pageBreakPreview" zoomScaleSheetLayoutView="100" workbookViewId="0">
      <selection activeCell="H6" sqref="H6"/>
    </sheetView>
  </sheetViews>
  <sheetFormatPr defaultColWidth="9.140625" defaultRowHeight="15.75"/>
  <cols>
    <col min="1" max="1" width="9.140625" style="188"/>
    <col min="2" max="2" width="6.140625" style="188" customWidth="1"/>
    <col min="3" max="3" width="19.42578125" style="188" customWidth="1"/>
    <col min="4" max="4" width="16.7109375" style="188" customWidth="1"/>
    <col min="5" max="11" width="11.7109375" style="188" customWidth="1"/>
    <col min="12" max="12" width="13.28515625" style="188" customWidth="1"/>
    <col min="13" max="16384" width="9.140625" style="188"/>
  </cols>
  <sheetData>
    <row r="1" spans="2:12">
      <c r="K1" s="189"/>
    </row>
    <row r="2" spans="2:12" s="209" customFormat="1" ht="18.75" customHeight="1">
      <c r="B2" s="692" t="s">
        <v>362</v>
      </c>
      <c r="C2" s="692"/>
      <c r="D2" s="692"/>
      <c r="E2" s="692"/>
      <c r="F2" s="692"/>
      <c r="G2" s="683" t="s">
        <v>1</v>
      </c>
      <c r="H2" s="683"/>
      <c r="I2" s="683"/>
      <c r="J2" s="683"/>
      <c r="K2" s="683"/>
      <c r="L2" s="683"/>
    </row>
    <row r="3" spans="2:12" s="209" customFormat="1" ht="18.75" customHeight="1">
      <c r="B3" s="683" t="s">
        <v>334</v>
      </c>
      <c r="C3" s="683"/>
      <c r="D3" s="683"/>
      <c r="E3" s="683"/>
      <c r="F3" s="683"/>
      <c r="G3" s="693" t="s">
        <v>2</v>
      </c>
      <c r="H3" s="693"/>
      <c r="I3" s="693"/>
      <c r="J3" s="693"/>
      <c r="K3" s="693"/>
      <c r="L3" s="693"/>
    </row>
    <row r="4" spans="2:12" ht="21" customHeight="1">
      <c r="B4" s="194"/>
      <c r="C4" s="194"/>
      <c r="D4" s="194"/>
      <c r="E4" s="194"/>
      <c r="G4" s="689" t="e">
        <f>+'Biểu 13 -Điện'!E4</f>
        <v>#REF!</v>
      </c>
      <c r="H4" s="689"/>
      <c r="I4" s="689"/>
      <c r="J4" s="689"/>
      <c r="K4" s="689"/>
      <c r="L4" s="689"/>
    </row>
    <row r="5" spans="2:12" ht="12.75" customHeight="1"/>
    <row r="6" spans="2:12" ht="63" customHeight="1">
      <c r="B6" s="749" t="s">
        <v>407</v>
      </c>
      <c r="C6" s="749"/>
      <c r="D6" s="749"/>
      <c r="E6" s="749"/>
      <c r="F6" s="749"/>
      <c r="G6" s="749"/>
      <c r="H6" s="749"/>
      <c r="I6" s="749"/>
      <c r="J6" s="749"/>
      <c r="K6" s="749"/>
      <c r="L6" s="749"/>
    </row>
    <row r="7" spans="2:12" ht="14.25" customHeight="1">
      <c r="B7" s="191"/>
      <c r="C7" s="191"/>
      <c r="D7" s="191"/>
      <c r="E7" s="191"/>
      <c r="F7" s="191"/>
      <c r="G7" s="191"/>
      <c r="H7" s="191"/>
      <c r="I7" s="191"/>
      <c r="J7" s="191"/>
      <c r="K7" s="191"/>
    </row>
    <row r="8" spans="2:12" ht="26.25" customHeight="1">
      <c r="B8" s="751" t="s">
        <v>289</v>
      </c>
      <c r="C8" s="751" t="s">
        <v>0</v>
      </c>
      <c r="D8" s="752" t="s">
        <v>335</v>
      </c>
      <c r="E8" s="751" t="s">
        <v>336</v>
      </c>
      <c r="F8" s="751"/>
      <c r="G8" s="751"/>
      <c r="H8" s="751"/>
      <c r="I8" s="751" t="s">
        <v>337</v>
      </c>
      <c r="J8" s="751"/>
      <c r="K8" s="751"/>
      <c r="L8" s="755" t="s">
        <v>345</v>
      </c>
    </row>
    <row r="9" spans="2:12" ht="26.25" customHeight="1">
      <c r="B9" s="751"/>
      <c r="C9" s="751"/>
      <c r="D9" s="752"/>
      <c r="E9" s="244" t="s">
        <v>338</v>
      </c>
      <c r="F9" s="244" t="s">
        <v>339</v>
      </c>
      <c r="G9" s="244" t="s">
        <v>340</v>
      </c>
      <c r="H9" s="244" t="s">
        <v>341</v>
      </c>
      <c r="I9" s="244" t="s">
        <v>342</v>
      </c>
      <c r="J9" s="244" t="s">
        <v>343</v>
      </c>
      <c r="K9" s="244" t="s">
        <v>344</v>
      </c>
      <c r="L9" s="755"/>
    </row>
    <row r="10" spans="2:12" s="190" customFormat="1" ht="30" customHeight="1">
      <c r="B10" s="246">
        <v>1</v>
      </c>
      <c r="C10" s="267" t="s">
        <v>368</v>
      </c>
      <c r="D10" s="224"/>
      <c r="E10" s="248"/>
      <c r="F10" s="248"/>
      <c r="G10" s="248"/>
      <c r="H10" s="248"/>
      <c r="I10" s="248"/>
      <c r="J10" s="248"/>
      <c r="K10" s="248"/>
      <c r="L10" s="248"/>
    </row>
    <row r="11" spans="2:12" ht="17.25" customHeight="1">
      <c r="B11" s="212"/>
      <c r="C11" s="212"/>
      <c r="D11" s="212"/>
      <c r="E11" s="212"/>
      <c r="F11" s="212"/>
      <c r="G11" s="212"/>
      <c r="H11" s="212"/>
      <c r="I11" s="212"/>
      <c r="J11" s="212"/>
      <c r="K11" s="212"/>
      <c r="L11" s="212"/>
    </row>
    <row r="12" spans="2:12" s="190" customFormat="1" ht="16.5">
      <c r="B12" s="753" t="str">
        <f>+B2</f>
        <v>UBND (CẤP HUYỆN)…</v>
      </c>
      <c r="C12" s="753"/>
      <c r="D12" s="753"/>
      <c r="E12" s="753"/>
      <c r="F12" s="753"/>
      <c r="G12" s="223"/>
      <c r="H12" s="753" t="s">
        <v>334</v>
      </c>
      <c r="I12" s="753"/>
      <c r="J12" s="753"/>
      <c r="K12" s="753"/>
      <c r="L12" s="753"/>
    </row>
    <row r="13" spans="2:12" s="190" customFormat="1" ht="16.5">
      <c r="B13" s="753"/>
      <c r="C13" s="753"/>
      <c r="D13" s="753"/>
      <c r="E13" s="219"/>
      <c r="F13" s="219"/>
      <c r="G13" s="219"/>
      <c r="H13" s="223"/>
      <c r="I13" s="223"/>
      <c r="J13" s="219"/>
      <c r="K13" s="219"/>
      <c r="L13" s="223"/>
    </row>
    <row r="14" spans="2:12" s="190" customFormat="1" ht="16.5">
      <c r="B14" s="219"/>
      <c r="C14" s="219"/>
      <c r="D14" s="219"/>
      <c r="E14" s="219"/>
      <c r="F14" s="219"/>
      <c r="G14" s="219"/>
      <c r="H14" s="223"/>
      <c r="I14" s="223"/>
      <c r="J14" s="219"/>
      <c r="K14" s="219"/>
      <c r="L14" s="223"/>
    </row>
    <row r="15" spans="2:12" s="190" customFormat="1">
      <c r="B15" s="193"/>
      <c r="C15" s="193"/>
      <c r="D15" s="193"/>
      <c r="E15" s="193"/>
      <c r="F15" s="193"/>
      <c r="G15" s="193"/>
      <c r="J15" s="193"/>
      <c r="K15" s="193"/>
    </row>
    <row r="16" spans="2:12" s="190" customFormat="1">
      <c r="B16" s="193"/>
      <c r="C16" s="193"/>
      <c r="D16" s="193"/>
      <c r="E16" s="193"/>
      <c r="F16" s="193"/>
      <c r="G16" s="193"/>
      <c r="J16" s="193"/>
      <c r="K16" s="193"/>
    </row>
    <row r="17" spans="2:11" s="190" customFormat="1">
      <c r="B17" s="193"/>
      <c r="C17" s="193"/>
      <c r="D17" s="193"/>
      <c r="E17" s="193"/>
      <c r="F17" s="193"/>
      <c r="G17" s="193"/>
      <c r="J17" s="193"/>
      <c r="K17" s="193"/>
    </row>
    <row r="18" spans="2:11">
      <c r="C18" s="192"/>
      <c r="D18" s="192"/>
      <c r="E18" s="754"/>
      <c r="F18" s="754"/>
      <c r="G18" s="754"/>
    </row>
    <row r="19" spans="2:11" ht="16.5">
      <c r="B19" s="247"/>
      <c r="C19" s="247"/>
      <c r="D19" s="247"/>
    </row>
  </sheetData>
  <mergeCells count="16">
    <mergeCell ref="B13:D13"/>
    <mergeCell ref="E18:G18"/>
    <mergeCell ref="L8:L9"/>
    <mergeCell ref="B12:F12"/>
    <mergeCell ref="H12:L12"/>
    <mergeCell ref="G2:L2"/>
    <mergeCell ref="G3:L3"/>
    <mergeCell ref="G4:L4"/>
    <mergeCell ref="B8:B9"/>
    <mergeCell ref="C8:C9"/>
    <mergeCell ref="D8:D9"/>
    <mergeCell ref="E8:H8"/>
    <mergeCell ref="I8:K8"/>
    <mergeCell ref="B6:L6"/>
    <mergeCell ref="B2:F2"/>
    <mergeCell ref="B3:F3"/>
  </mergeCells>
  <printOptions horizontalCentered="1"/>
  <pageMargins left="0.78740157480314965" right="0.78740157480314965" top="0.98425196850393704" bottom="0.78740157480314965" header="0" footer="0"/>
  <pageSetup paperSize="9" scale="93" fitToHeight="0" orientation="landscape" r:id="rId1"/>
  <rowBreaks count="1" manualBreakCount="1">
    <brk id="20" min="1" max="10"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G76"/>
  <sheetViews>
    <sheetView topLeftCell="A22" zoomScale="115" zoomScaleNormal="115" workbookViewId="0">
      <selection activeCell="F16" sqref="F16"/>
    </sheetView>
  </sheetViews>
  <sheetFormatPr defaultColWidth="9.140625" defaultRowHeight="16.5"/>
  <cols>
    <col min="1" max="1" width="7.140625" style="2" customWidth="1"/>
    <col min="2" max="2" width="34.28515625" style="2" customWidth="1"/>
    <col min="3" max="6" width="14.28515625" style="2" bestFit="1" customWidth="1"/>
    <col min="7" max="7" width="19.140625" style="2" customWidth="1"/>
    <col min="8" max="16384" width="9.140625" style="2"/>
  </cols>
  <sheetData>
    <row r="1" spans="1:7">
      <c r="G1" s="13" t="e">
        <f>#REF!</f>
        <v>#REF!</v>
      </c>
    </row>
    <row r="2" spans="1:7">
      <c r="A2" s="729" t="e">
        <f>#REF!</f>
        <v>#REF!</v>
      </c>
      <c r="B2" s="729"/>
      <c r="C2" s="729"/>
      <c r="D2" s="729"/>
      <c r="E2" s="729" t="s">
        <v>1</v>
      </c>
      <c r="F2" s="729"/>
      <c r="G2" s="729"/>
    </row>
    <row r="3" spans="1:7">
      <c r="A3" s="729" t="e">
        <f>#REF!</f>
        <v>#REF!</v>
      </c>
      <c r="B3" s="729"/>
      <c r="C3" s="729"/>
      <c r="D3" s="729"/>
      <c r="E3" s="729" t="s">
        <v>2</v>
      </c>
      <c r="F3" s="729"/>
      <c r="G3" s="729"/>
    </row>
    <row r="4" spans="1:7">
      <c r="E4" s="766" t="e">
        <f>CONCATENATE(#REF!,", ","Ngày    ",#REF!, "tháng     ",#REF!,"năm 2017")</f>
        <v>#REF!</v>
      </c>
      <c r="F4" s="766"/>
      <c r="G4" s="766"/>
    </row>
    <row r="6" spans="1:7">
      <c r="A6" s="674" t="e">
        <f>#REF!</f>
        <v>#REF!</v>
      </c>
      <c r="B6" s="674"/>
      <c r="C6" s="674"/>
      <c r="D6" s="674"/>
      <c r="E6" s="674"/>
      <c r="F6" s="674"/>
      <c r="G6" s="674"/>
    </row>
    <row r="7" spans="1:7" ht="17.25" thickBot="1"/>
    <row r="8" spans="1:7" ht="17.25" customHeight="1" thickTop="1">
      <c r="A8" s="761" t="s">
        <v>3</v>
      </c>
      <c r="B8" s="763" t="s">
        <v>79</v>
      </c>
      <c r="C8" s="39" t="s">
        <v>72</v>
      </c>
      <c r="D8" s="39" t="s">
        <v>73</v>
      </c>
      <c r="E8" s="39" t="s">
        <v>74</v>
      </c>
      <c r="F8" s="39" t="s">
        <v>75</v>
      </c>
      <c r="G8" s="30" t="s">
        <v>76</v>
      </c>
    </row>
    <row r="9" spans="1:7">
      <c r="A9" s="762"/>
      <c r="B9" s="764"/>
      <c r="C9" s="40" t="s">
        <v>78</v>
      </c>
      <c r="D9" s="40" t="s">
        <v>78</v>
      </c>
      <c r="E9" s="40" t="s">
        <v>78</v>
      </c>
      <c r="F9" s="40" t="s">
        <v>78</v>
      </c>
      <c r="G9" s="32" t="s">
        <v>78</v>
      </c>
    </row>
    <row r="10" spans="1:7">
      <c r="A10" s="42" t="s">
        <v>69</v>
      </c>
      <c r="B10" s="43" t="s">
        <v>80</v>
      </c>
      <c r="C10" s="33"/>
      <c r="D10" s="33"/>
      <c r="E10" s="33"/>
      <c r="F10" s="33"/>
      <c r="G10" s="34"/>
    </row>
    <row r="11" spans="1:7" ht="18" customHeight="1">
      <c r="A11" s="42">
        <v>1</v>
      </c>
      <c r="B11" s="44" t="s">
        <v>81</v>
      </c>
      <c r="C11" s="33"/>
      <c r="D11" s="33"/>
      <c r="E11" s="33"/>
      <c r="F11" s="33"/>
      <c r="G11" s="34"/>
    </row>
    <row r="12" spans="1:7">
      <c r="A12" s="42">
        <v>2</v>
      </c>
      <c r="B12" s="44" t="s">
        <v>82</v>
      </c>
      <c r="C12" s="33"/>
      <c r="D12" s="33"/>
      <c r="E12" s="33"/>
      <c r="F12" s="33"/>
      <c r="G12" s="34"/>
    </row>
    <row r="13" spans="1:7">
      <c r="A13" s="42">
        <v>3</v>
      </c>
      <c r="B13" s="44" t="s">
        <v>83</v>
      </c>
      <c r="C13" s="33"/>
      <c r="D13" s="33"/>
      <c r="E13" s="33"/>
      <c r="F13" s="33"/>
      <c r="G13" s="34"/>
    </row>
    <row r="14" spans="1:7">
      <c r="A14" s="42">
        <v>4</v>
      </c>
      <c r="B14" s="44" t="s">
        <v>84</v>
      </c>
      <c r="C14" s="33"/>
      <c r="D14" s="33"/>
      <c r="E14" s="33"/>
      <c r="F14" s="33"/>
      <c r="G14" s="34"/>
    </row>
    <row r="15" spans="1:7">
      <c r="A15" s="42">
        <v>5</v>
      </c>
      <c r="B15" s="44" t="s">
        <v>85</v>
      </c>
      <c r="C15" s="33"/>
      <c r="D15" s="33"/>
      <c r="E15" s="33"/>
      <c r="F15" s="33"/>
      <c r="G15" s="34"/>
    </row>
    <row r="16" spans="1:7">
      <c r="A16" s="42">
        <v>6</v>
      </c>
      <c r="B16" s="44" t="s">
        <v>86</v>
      </c>
      <c r="C16" s="33"/>
      <c r="D16" s="33"/>
      <c r="E16" s="33"/>
      <c r="F16" s="33"/>
      <c r="G16" s="34"/>
    </row>
    <row r="17" spans="1:7">
      <c r="A17" s="42">
        <v>7</v>
      </c>
      <c r="B17" s="44" t="s">
        <v>87</v>
      </c>
      <c r="C17" s="33"/>
      <c r="D17" s="33"/>
      <c r="E17" s="33"/>
      <c r="F17" s="33"/>
      <c r="G17" s="34"/>
    </row>
    <row r="18" spans="1:7">
      <c r="A18" s="42">
        <v>8</v>
      </c>
      <c r="B18" s="44" t="s">
        <v>88</v>
      </c>
      <c r="C18" s="33"/>
      <c r="D18" s="33"/>
      <c r="E18" s="33"/>
      <c r="F18" s="33"/>
      <c r="G18" s="34"/>
    </row>
    <row r="19" spans="1:7">
      <c r="A19" s="42">
        <v>9</v>
      </c>
      <c r="B19" s="44" t="s">
        <v>89</v>
      </c>
      <c r="C19" s="33"/>
      <c r="D19" s="33"/>
      <c r="E19" s="33"/>
      <c r="F19" s="33"/>
      <c r="G19" s="34"/>
    </row>
    <row r="20" spans="1:7">
      <c r="A20" s="45">
        <v>10</v>
      </c>
      <c r="B20" s="44" t="s">
        <v>90</v>
      </c>
      <c r="C20" s="33"/>
      <c r="D20" s="33"/>
      <c r="E20" s="33"/>
      <c r="F20" s="33"/>
      <c r="G20" s="34"/>
    </row>
    <row r="21" spans="1:7">
      <c r="A21" s="45">
        <v>11</v>
      </c>
      <c r="B21" s="44" t="s">
        <v>91</v>
      </c>
      <c r="C21" s="33"/>
      <c r="D21" s="33"/>
      <c r="E21" s="33"/>
      <c r="F21" s="33"/>
      <c r="G21" s="34"/>
    </row>
    <row r="22" spans="1:7">
      <c r="A22" s="46" t="s">
        <v>70</v>
      </c>
      <c r="B22" s="47" t="s">
        <v>92</v>
      </c>
      <c r="C22" s="33"/>
      <c r="D22" s="33"/>
      <c r="E22" s="33"/>
      <c r="F22" s="33"/>
      <c r="G22" s="34"/>
    </row>
    <row r="23" spans="1:7">
      <c r="A23" s="46">
        <v>1</v>
      </c>
      <c r="B23" s="44" t="s">
        <v>93</v>
      </c>
      <c r="C23" s="33"/>
      <c r="D23" s="33"/>
      <c r="E23" s="33"/>
      <c r="F23" s="33"/>
      <c r="G23" s="34"/>
    </row>
    <row r="24" spans="1:7">
      <c r="A24" s="42">
        <v>2</v>
      </c>
      <c r="B24" s="44" t="s">
        <v>94</v>
      </c>
      <c r="C24" s="33"/>
      <c r="D24" s="33"/>
      <c r="E24" s="33"/>
      <c r="F24" s="33"/>
      <c r="G24" s="34"/>
    </row>
    <row r="25" spans="1:7">
      <c r="A25" s="42">
        <v>3</v>
      </c>
      <c r="B25" s="44" t="s">
        <v>95</v>
      </c>
      <c r="C25" s="33"/>
      <c r="D25" s="33"/>
      <c r="E25" s="33"/>
      <c r="F25" s="33"/>
      <c r="G25" s="34"/>
    </row>
    <row r="26" spans="1:7" ht="18" customHeight="1">
      <c r="A26" s="42">
        <v>4</v>
      </c>
      <c r="B26" s="44" t="s">
        <v>96</v>
      </c>
      <c r="C26" s="33"/>
      <c r="D26" s="33"/>
      <c r="E26" s="33"/>
      <c r="F26" s="33"/>
      <c r="G26" s="34"/>
    </row>
    <row r="27" spans="1:7">
      <c r="A27" s="42">
        <v>5</v>
      </c>
      <c r="B27" s="44" t="s">
        <v>97</v>
      </c>
      <c r="C27" s="33"/>
      <c r="D27" s="33"/>
      <c r="E27" s="33"/>
      <c r="F27" s="33"/>
      <c r="G27" s="34"/>
    </row>
    <row r="28" spans="1:7">
      <c r="A28" s="42">
        <v>6</v>
      </c>
      <c r="B28" s="44" t="s">
        <v>98</v>
      </c>
      <c r="C28" s="33"/>
      <c r="D28" s="33"/>
      <c r="E28" s="33"/>
      <c r="F28" s="33"/>
      <c r="G28" s="34"/>
    </row>
    <row r="29" spans="1:7">
      <c r="A29" s="46" t="s">
        <v>71</v>
      </c>
      <c r="B29" s="47" t="s">
        <v>99</v>
      </c>
      <c r="C29" s="33"/>
      <c r="D29" s="33"/>
      <c r="E29" s="33"/>
      <c r="F29" s="33"/>
      <c r="G29" s="34"/>
    </row>
    <row r="30" spans="1:7">
      <c r="A30" s="42">
        <v>1</v>
      </c>
      <c r="B30" s="44" t="s">
        <v>99</v>
      </c>
      <c r="C30" s="33"/>
      <c r="D30" s="33"/>
      <c r="E30" s="33"/>
      <c r="F30" s="33"/>
      <c r="G30" s="34"/>
    </row>
    <row r="31" spans="1:7">
      <c r="A31" s="42">
        <v>2</v>
      </c>
      <c r="B31" s="44" t="s">
        <v>100</v>
      </c>
      <c r="C31" s="33"/>
      <c r="D31" s="33"/>
      <c r="E31" s="33"/>
      <c r="F31" s="33"/>
      <c r="G31" s="34"/>
    </row>
    <row r="32" spans="1:7">
      <c r="A32" s="46" t="s">
        <v>101</v>
      </c>
      <c r="B32" s="47" t="s">
        <v>102</v>
      </c>
      <c r="C32" s="33"/>
      <c r="D32" s="33"/>
      <c r="E32" s="33"/>
      <c r="F32" s="33"/>
      <c r="G32" s="34"/>
    </row>
    <row r="33" spans="1:7">
      <c r="A33" s="46" t="s">
        <v>103</v>
      </c>
      <c r="B33" s="47" t="s">
        <v>104</v>
      </c>
      <c r="C33" s="33"/>
      <c r="D33" s="33"/>
      <c r="E33" s="33"/>
      <c r="F33" s="33"/>
      <c r="G33" s="34"/>
    </row>
    <row r="34" spans="1:7">
      <c r="A34" s="46" t="s">
        <v>105</v>
      </c>
      <c r="B34" s="47" t="s">
        <v>106</v>
      </c>
      <c r="C34" s="33"/>
      <c r="D34" s="33"/>
      <c r="E34" s="33"/>
      <c r="F34" s="33"/>
      <c r="G34" s="34"/>
    </row>
    <row r="35" spans="1:7">
      <c r="A35" s="46" t="s">
        <v>69</v>
      </c>
      <c r="B35" s="47" t="s">
        <v>107</v>
      </c>
      <c r="C35" s="33"/>
      <c r="D35" s="33"/>
      <c r="E35" s="33"/>
      <c r="F35" s="33"/>
      <c r="G35" s="34"/>
    </row>
    <row r="36" spans="1:7">
      <c r="A36" s="42">
        <v>1</v>
      </c>
      <c r="B36" s="44" t="s">
        <v>108</v>
      </c>
      <c r="C36" s="33"/>
      <c r="D36" s="33"/>
      <c r="E36" s="33"/>
      <c r="F36" s="33"/>
      <c r="G36" s="34"/>
    </row>
    <row r="37" spans="1:7">
      <c r="A37" s="42">
        <v>2</v>
      </c>
      <c r="B37" s="44" t="s">
        <v>109</v>
      </c>
      <c r="C37" s="33"/>
      <c r="D37" s="33"/>
      <c r="E37" s="33"/>
      <c r="F37" s="33"/>
      <c r="G37" s="34"/>
    </row>
    <row r="38" spans="1:7">
      <c r="A38" s="42">
        <v>3</v>
      </c>
      <c r="B38" s="44" t="s">
        <v>110</v>
      </c>
      <c r="C38" s="33"/>
      <c r="D38" s="33"/>
      <c r="E38" s="33"/>
      <c r="F38" s="33"/>
      <c r="G38" s="34"/>
    </row>
    <row r="39" spans="1:7">
      <c r="A39" s="42">
        <v>4</v>
      </c>
      <c r="B39" s="44" t="s">
        <v>111</v>
      </c>
      <c r="C39" s="33"/>
      <c r="D39" s="33"/>
      <c r="E39" s="33"/>
      <c r="F39" s="33"/>
      <c r="G39" s="34"/>
    </row>
    <row r="40" spans="1:7">
      <c r="A40" s="42">
        <v>5</v>
      </c>
      <c r="B40" s="44" t="s">
        <v>112</v>
      </c>
      <c r="C40" s="33"/>
      <c r="D40" s="33"/>
      <c r="E40" s="33"/>
      <c r="F40" s="33"/>
      <c r="G40" s="34"/>
    </row>
    <row r="41" spans="1:7">
      <c r="A41" s="42">
        <v>6</v>
      </c>
      <c r="B41" s="44" t="s">
        <v>113</v>
      </c>
      <c r="C41" s="33"/>
      <c r="D41" s="33"/>
      <c r="E41" s="33"/>
      <c r="F41" s="33"/>
      <c r="G41" s="34"/>
    </row>
    <row r="42" spans="1:7">
      <c r="A42" s="42">
        <v>7</v>
      </c>
      <c r="B42" s="44" t="s">
        <v>114</v>
      </c>
      <c r="C42" s="33"/>
      <c r="D42" s="33"/>
      <c r="E42" s="33"/>
      <c r="F42" s="33"/>
      <c r="G42" s="34"/>
    </row>
    <row r="43" spans="1:7">
      <c r="A43" s="42">
        <v>8</v>
      </c>
      <c r="B43" s="44" t="s">
        <v>115</v>
      </c>
      <c r="C43" s="33"/>
      <c r="D43" s="33"/>
      <c r="E43" s="33"/>
      <c r="F43" s="33"/>
      <c r="G43" s="34"/>
    </row>
    <row r="44" spans="1:7">
      <c r="A44" s="42">
        <v>9</v>
      </c>
      <c r="B44" s="44" t="s">
        <v>116</v>
      </c>
      <c r="C44" s="33"/>
      <c r="D44" s="33"/>
      <c r="E44" s="33"/>
      <c r="F44" s="33"/>
      <c r="G44" s="34"/>
    </row>
    <row r="45" spans="1:7">
      <c r="A45" s="42">
        <v>10</v>
      </c>
      <c r="B45" s="44" t="s">
        <v>117</v>
      </c>
      <c r="C45" s="33"/>
      <c r="D45" s="33"/>
      <c r="E45" s="33"/>
      <c r="F45" s="33"/>
      <c r="G45" s="34"/>
    </row>
    <row r="46" spans="1:7">
      <c r="A46" s="42">
        <v>11</v>
      </c>
      <c r="B46" s="44" t="s">
        <v>118</v>
      </c>
      <c r="C46" s="33"/>
      <c r="D46" s="33"/>
      <c r="E46" s="33"/>
      <c r="F46" s="33"/>
      <c r="G46" s="34"/>
    </row>
    <row r="47" spans="1:7">
      <c r="A47" s="42">
        <v>12</v>
      </c>
      <c r="B47" s="44" t="s">
        <v>119</v>
      </c>
      <c r="C47" s="33"/>
      <c r="D47" s="33"/>
      <c r="E47" s="33"/>
      <c r="F47" s="33"/>
      <c r="G47" s="34"/>
    </row>
    <row r="48" spans="1:7">
      <c r="A48" s="42">
        <v>13</v>
      </c>
      <c r="B48" s="44" t="s">
        <v>120</v>
      </c>
      <c r="C48" s="33"/>
      <c r="D48" s="33"/>
      <c r="E48" s="33"/>
      <c r="F48" s="33"/>
      <c r="G48" s="34"/>
    </row>
    <row r="49" spans="1:7">
      <c r="A49" s="46" t="s">
        <v>70</v>
      </c>
      <c r="B49" s="47" t="s">
        <v>121</v>
      </c>
      <c r="C49" s="33"/>
      <c r="D49" s="33"/>
      <c r="E49" s="33"/>
      <c r="F49" s="33"/>
      <c r="G49" s="34"/>
    </row>
    <row r="50" spans="1:7">
      <c r="A50" s="42">
        <v>1</v>
      </c>
      <c r="B50" s="44" t="s">
        <v>122</v>
      </c>
      <c r="C50" s="33"/>
      <c r="D50" s="33"/>
      <c r="E50" s="33"/>
      <c r="F50" s="33"/>
      <c r="G50" s="34"/>
    </row>
    <row r="51" spans="1:7">
      <c r="A51" s="42">
        <v>2</v>
      </c>
      <c r="B51" s="44" t="s">
        <v>123</v>
      </c>
      <c r="C51" s="33"/>
      <c r="D51" s="33"/>
      <c r="E51" s="33"/>
      <c r="F51" s="33"/>
      <c r="G51" s="34"/>
    </row>
    <row r="52" spans="1:7">
      <c r="A52" s="46" t="s">
        <v>71</v>
      </c>
      <c r="B52" s="47" t="s">
        <v>124</v>
      </c>
      <c r="C52" s="33"/>
      <c r="D52" s="33"/>
      <c r="E52" s="33"/>
      <c r="F52" s="33"/>
      <c r="G52" s="34"/>
    </row>
    <row r="53" spans="1:7">
      <c r="A53" s="42">
        <v>1</v>
      </c>
      <c r="B53" s="44" t="s">
        <v>125</v>
      </c>
      <c r="C53" s="33"/>
      <c r="D53" s="33"/>
      <c r="E53" s="33"/>
      <c r="F53" s="33"/>
      <c r="G53" s="34"/>
    </row>
    <row r="54" spans="1:7">
      <c r="A54" s="46" t="s">
        <v>101</v>
      </c>
      <c r="B54" s="47" t="s">
        <v>126</v>
      </c>
      <c r="C54" s="33"/>
      <c r="D54" s="33"/>
      <c r="E54" s="33"/>
      <c r="F54" s="33"/>
      <c r="G54" s="34"/>
    </row>
    <row r="55" spans="1:7">
      <c r="A55" s="42">
        <v>1</v>
      </c>
      <c r="B55" s="44" t="s">
        <v>127</v>
      </c>
      <c r="C55" s="33"/>
      <c r="D55" s="33"/>
      <c r="E55" s="33"/>
      <c r="F55" s="33"/>
      <c r="G55" s="34"/>
    </row>
    <row r="56" spans="1:7">
      <c r="A56" s="42">
        <v>2</v>
      </c>
      <c r="B56" s="44" t="s">
        <v>128</v>
      </c>
      <c r="C56" s="33"/>
      <c r="D56" s="33"/>
      <c r="E56" s="33"/>
      <c r="F56" s="33"/>
      <c r="G56" s="34"/>
    </row>
    <row r="57" spans="1:7">
      <c r="A57" s="46" t="s">
        <v>103</v>
      </c>
      <c r="B57" s="47" t="s">
        <v>129</v>
      </c>
      <c r="C57" s="33"/>
      <c r="D57" s="33"/>
      <c r="E57" s="33"/>
      <c r="F57" s="33"/>
      <c r="G57" s="34"/>
    </row>
    <row r="58" spans="1:7">
      <c r="A58" s="42">
        <v>1</v>
      </c>
      <c r="B58" s="44" t="s">
        <v>130</v>
      </c>
      <c r="C58" s="33"/>
      <c r="D58" s="33"/>
      <c r="E58" s="33"/>
      <c r="F58" s="33"/>
      <c r="G58" s="34"/>
    </row>
    <row r="59" spans="1:7" ht="24.75">
      <c r="A59" s="42">
        <v>2</v>
      </c>
      <c r="B59" s="44" t="s">
        <v>131</v>
      </c>
      <c r="C59" s="33"/>
      <c r="D59" s="33"/>
      <c r="E59" s="33"/>
      <c r="F59" s="33"/>
      <c r="G59" s="34"/>
    </row>
    <row r="60" spans="1:7">
      <c r="A60" s="46" t="s">
        <v>132</v>
      </c>
      <c r="B60" s="47" t="s">
        <v>133</v>
      </c>
      <c r="C60" s="33"/>
      <c r="D60" s="33"/>
      <c r="E60" s="33"/>
      <c r="F60" s="33"/>
      <c r="G60" s="34"/>
    </row>
    <row r="61" spans="1:7">
      <c r="A61" s="46" t="s">
        <v>134</v>
      </c>
      <c r="B61" s="47" t="s">
        <v>135</v>
      </c>
      <c r="C61" s="33"/>
      <c r="D61" s="33"/>
      <c r="E61" s="33"/>
      <c r="F61" s="33"/>
      <c r="G61" s="34"/>
    </row>
    <row r="62" spans="1:7">
      <c r="A62" s="46" t="s">
        <v>136</v>
      </c>
      <c r="B62" s="47" t="s">
        <v>137</v>
      </c>
      <c r="C62" s="33"/>
      <c r="D62" s="33"/>
      <c r="E62" s="33"/>
      <c r="F62" s="33"/>
      <c r="G62" s="34"/>
    </row>
    <row r="63" spans="1:7" ht="24.75">
      <c r="A63" s="46" t="s">
        <v>138</v>
      </c>
      <c r="B63" s="47" t="s">
        <v>139</v>
      </c>
      <c r="C63" s="33"/>
      <c r="D63" s="33"/>
      <c r="E63" s="33"/>
      <c r="F63" s="33"/>
      <c r="G63" s="34"/>
    </row>
    <row r="64" spans="1:7" ht="24.75">
      <c r="A64" s="42">
        <v>1</v>
      </c>
      <c r="B64" s="44" t="s">
        <v>140</v>
      </c>
      <c r="C64" s="33"/>
      <c r="D64" s="33"/>
      <c r="E64" s="33"/>
      <c r="F64" s="33"/>
      <c r="G64" s="34"/>
    </row>
    <row r="65" spans="1:7">
      <c r="A65" s="42">
        <v>2</v>
      </c>
      <c r="B65" s="44" t="s">
        <v>141</v>
      </c>
      <c r="C65" s="33"/>
      <c r="D65" s="33"/>
      <c r="E65" s="33"/>
      <c r="F65" s="33"/>
      <c r="G65" s="34"/>
    </row>
    <row r="66" spans="1:7" ht="24.95" customHeight="1" thickBot="1">
      <c r="A66" s="35"/>
      <c r="B66" s="36"/>
      <c r="C66" s="36"/>
      <c r="D66" s="36"/>
      <c r="E66" s="36"/>
      <c r="F66" s="36"/>
      <c r="G66" s="37"/>
    </row>
    <row r="67" spans="1:7" ht="24.95" customHeight="1" thickTop="1"/>
    <row r="68" spans="1:7" ht="16.5" customHeight="1">
      <c r="A68" s="674" t="e">
        <f>A3</f>
        <v>#REF!</v>
      </c>
      <c r="B68" s="674"/>
      <c r="C68" s="674"/>
      <c r="E68" s="765" t="e">
        <f>A2</f>
        <v>#REF!</v>
      </c>
      <c r="F68" s="765"/>
      <c r="G68" s="765"/>
    </row>
    <row r="69" spans="1:7">
      <c r="B69" s="729"/>
      <c r="C69" s="729"/>
      <c r="D69" s="729"/>
      <c r="E69" s="729"/>
    </row>
    <row r="73" spans="1:7">
      <c r="B73" s="38"/>
    </row>
    <row r="74" spans="1:7">
      <c r="B74" s="41" t="s">
        <v>77</v>
      </c>
    </row>
    <row r="75" spans="1:7">
      <c r="B75" s="1"/>
    </row>
    <row r="76" spans="1:7">
      <c r="B76" s="1"/>
    </row>
  </sheetData>
  <mergeCells count="12">
    <mergeCell ref="A6:G6"/>
    <mergeCell ref="A2:D2"/>
    <mergeCell ref="E2:G2"/>
    <mergeCell ref="A3:D3"/>
    <mergeCell ref="E3:G3"/>
    <mergeCell ref="E4:G4"/>
    <mergeCell ref="A8:A9"/>
    <mergeCell ref="B8:B9"/>
    <mergeCell ref="A68:C68"/>
    <mergeCell ref="E68:G68"/>
    <mergeCell ref="B69:C69"/>
    <mergeCell ref="D69:E69"/>
  </mergeCells>
  <printOptions horizontalCentered="1"/>
  <pageMargins left="1" right="0.5" top="0.5" bottom="0.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F24"/>
  <sheetViews>
    <sheetView workbookViewId="0">
      <selection activeCell="A2" sqref="A2:F2"/>
    </sheetView>
  </sheetViews>
  <sheetFormatPr defaultColWidth="9.140625" defaultRowHeight="16.5"/>
  <cols>
    <col min="1" max="1" width="9.140625" style="2"/>
    <col min="2" max="2" width="56.28515625" style="2" bestFit="1" customWidth="1"/>
    <col min="3" max="3" width="18.7109375" style="2" bestFit="1" customWidth="1"/>
    <col min="4" max="4" width="15.7109375" style="2" customWidth="1"/>
    <col min="5" max="5" width="12.7109375" style="2" bestFit="1" customWidth="1"/>
    <col min="6" max="6" width="15.7109375" style="2" customWidth="1"/>
    <col min="7" max="16384" width="9.140625" style="2"/>
  </cols>
  <sheetData>
    <row r="1" spans="1:6">
      <c r="A1" s="674" t="s">
        <v>4</v>
      </c>
      <c r="B1" s="674"/>
      <c r="C1" s="674"/>
      <c r="D1" s="674"/>
      <c r="E1" s="674"/>
      <c r="F1" s="674"/>
    </row>
    <row r="2" spans="1:6" ht="50.25" customHeight="1">
      <c r="A2" s="684" t="s">
        <v>146</v>
      </c>
      <c r="B2" s="684"/>
      <c r="C2" s="684"/>
      <c r="D2" s="684"/>
      <c r="E2" s="684"/>
      <c r="F2" s="684"/>
    </row>
    <row r="3" spans="1:6" ht="17.25" thickBot="1">
      <c r="A3" s="767" t="s">
        <v>10</v>
      </c>
      <c r="B3" s="767"/>
      <c r="C3" s="767"/>
      <c r="D3" s="767"/>
      <c r="E3" s="767"/>
      <c r="F3" s="767"/>
    </row>
    <row r="4" spans="1:6" ht="21.75" customHeight="1" thickTop="1">
      <c r="A4" s="20" t="s">
        <v>3</v>
      </c>
      <c r="B4" s="21" t="s">
        <v>5</v>
      </c>
      <c r="C4" s="21" t="s">
        <v>6</v>
      </c>
      <c r="D4" s="21" t="s">
        <v>7</v>
      </c>
      <c r="E4" s="21" t="s">
        <v>8</v>
      </c>
      <c r="F4" s="22" t="s">
        <v>9</v>
      </c>
    </row>
    <row r="5" spans="1:6" ht="20.100000000000001" customHeight="1">
      <c r="A5" s="23">
        <v>1</v>
      </c>
      <c r="B5" s="24" t="s">
        <v>11</v>
      </c>
      <c r="C5" s="24"/>
      <c r="D5" s="24"/>
      <c r="E5" s="25"/>
      <c r="F5" s="26"/>
    </row>
    <row r="6" spans="1:6" ht="20.100000000000001" customHeight="1">
      <c r="A6" s="27" t="s">
        <v>12</v>
      </c>
      <c r="B6" s="14" t="s">
        <v>13</v>
      </c>
      <c r="C6" s="18" t="s">
        <v>41</v>
      </c>
      <c r="D6" s="18" t="s">
        <v>42</v>
      </c>
      <c r="E6" s="14"/>
      <c r="F6" s="15"/>
    </row>
    <row r="7" spans="1:6" ht="20.100000000000001" customHeight="1">
      <c r="A7" s="27" t="s">
        <v>14</v>
      </c>
      <c r="B7" s="14" t="s">
        <v>62</v>
      </c>
      <c r="C7" s="18" t="s">
        <v>64</v>
      </c>
      <c r="D7" s="18" t="s">
        <v>142</v>
      </c>
      <c r="E7" s="14"/>
      <c r="F7" s="15"/>
    </row>
    <row r="8" spans="1:6" ht="20.100000000000001" customHeight="1">
      <c r="A8" s="27" t="s">
        <v>15</v>
      </c>
      <c r="B8" s="14" t="s">
        <v>65</v>
      </c>
      <c r="C8" s="18" t="s">
        <v>43</v>
      </c>
      <c r="D8" s="18" t="s">
        <v>143</v>
      </c>
      <c r="E8" s="14"/>
      <c r="F8" s="15"/>
    </row>
    <row r="9" spans="1:6" ht="20.100000000000001" customHeight="1">
      <c r="A9" s="27" t="s">
        <v>66</v>
      </c>
      <c r="B9" s="14" t="s">
        <v>16</v>
      </c>
      <c r="C9" s="18" t="s">
        <v>43</v>
      </c>
      <c r="D9" s="18" t="s">
        <v>144</v>
      </c>
      <c r="E9" s="14"/>
      <c r="F9" s="15"/>
    </row>
    <row r="10" spans="1:6" ht="20.100000000000001" customHeight="1">
      <c r="A10" s="27" t="s">
        <v>67</v>
      </c>
      <c r="B10" s="14" t="s">
        <v>17</v>
      </c>
      <c r="C10" s="18" t="s">
        <v>43</v>
      </c>
      <c r="D10" s="18" t="s">
        <v>145</v>
      </c>
      <c r="E10" s="14"/>
      <c r="F10" s="15"/>
    </row>
    <row r="11" spans="1:6" ht="20.100000000000001" customHeight="1">
      <c r="A11" s="23">
        <v>2</v>
      </c>
      <c r="B11" s="24" t="s">
        <v>19</v>
      </c>
      <c r="C11" s="25"/>
      <c r="D11" s="25"/>
      <c r="E11" s="24"/>
      <c r="F11" s="26"/>
    </row>
    <row r="12" spans="1:6" ht="20.100000000000001" customHeight="1">
      <c r="A12" s="27" t="s">
        <v>18</v>
      </c>
      <c r="B12" s="14" t="s">
        <v>20</v>
      </c>
      <c r="C12" s="18" t="s">
        <v>44</v>
      </c>
      <c r="D12" s="18" t="s">
        <v>52</v>
      </c>
      <c r="E12" s="14"/>
      <c r="F12" s="15"/>
    </row>
    <row r="13" spans="1:6" ht="20.100000000000001" customHeight="1">
      <c r="A13" s="27" t="s">
        <v>30</v>
      </c>
      <c r="B13" s="14" t="s">
        <v>50</v>
      </c>
      <c r="C13" s="18" t="s">
        <v>45</v>
      </c>
      <c r="D13" s="18" t="s">
        <v>53</v>
      </c>
      <c r="E13" s="14"/>
      <c r="F13" s="15"/>
    </row>
    <row r="14" spans="1:6" ht="20.100000000000001" customHeight="1">
      <c r="A14" s="27" t="s">
        <v>31</v>
      </c>
      <c r="B14" s="14" t="s">
        <v>51</v>
      </c>
      <c r="C14" s="18" t="s">
        <v>46</v>
      </c>
      <c r="D14" s="18" t="s">
        <v>55</v>
      </c>
      <c r="E14" s="14"/>
      <c r="F14" s="15"/>
    </row>
    <row r="15" spans="1:6" ht="20.100000000000001" customHeight="1">
      <c r="A15" s="27" t="s">
        <v>32</v>
      </c>
      <c r="B15" s="14" t="s">
        <v>21</v>
      </c>
      <c r="C15" s="18" t="s">
        <v>47</v>
      </c>
      <c r="D15" s="18" t="s">
        <v>53</v>
      </c>
      <c r="E15" s="14"/>
      <c r="F15" s="15"/>
    </row>
    <row r="16" spans="1:6" ht="20.100000000000001" customHeight="1">
      <c r="A16" s="27" t="s">
        <v>33</v>
      </c>
      <c r="B16" s="14" t="s">
        <v>22</v>
      </c>
      <c r="C16" s="18" t="s">
        <v>46</v>
      </c>
      <c r="D16" s="18" t="s">
        <v>54</v>
      </c>
      <c r="E16" s="14"/>
      <c r="F16" s="15"/>
    </row>
    <row r="17" spans="1:6" ht="20.100000000000001" customHeight="1">
      <c r="A17" s="27" t="s">
        <v>34</v>
      </c>
      <c r="B17" s="14" t="s">
        <v>23</v>
      </c>
      <c r="C17" s="18" t="s">
        <v>46</v>
      </c>
      <c r="D17" s="18" t="s">
        <v>56</v>
      </c>
      <c r="E17" s="14"/>
      <c r="F17" s="15"/>
    </row>
    <row r="18" spans="1:6" ht="20.100000000000001" customHeight="1">
      <c r="A18" s="27" t="s">
        <v>35</v>
      </c>
      <c r="B18" s="14" t="s">
        <v>24</v>
      </c>
      <c r="C18" s="18" t="s">
        <v>48</v>
      </c>
      <c r="D18" s="18" t="s">
        <v>57</v>
      </c>
      <c r="E18" s="14"/>
      <c r="F18" s="15"/>
    </row>
    <row r="19" spans="1:6" ht="20.100000000000001" customHeight="1">
      <c r="A19" s="27" t="s">
        <v>36</v>
      </c>
      <c r="B19" s="14" t="s">
        <v>25</v>
      </c>
      <c r="C19" s="18" t="s">
        <v>43</v>
      </c>
      <c r="D19" s="18" t="s">
        <v>58</v>
      </c>
      <c r="E19" s="14"/>
      <c r="F19" s="15"/>
    </row>
    <row r="20" spans="1:6" ht="20.100000000000001" customHeight="1">
      <c r="A20" s="27" t="s">
        <v>37</v>
      </c>
      <c r="B20" s="14" t="s">
        <v>26</v>
      </c>
      <c r="C20" s="18" t="s">
        <v>43</v>
      </c>
      <c r="D20" s="18" t="s">
        <v>58</v>
      </c>
      <c r="E20" s="14"/>
      <c r="F20" s="15"/>
    </row>
    <row r="21" spans="1:6" ht="20.100000000000001" customHeight="1">
      <c r="A21" s="27" t="s">
        <v>38</v>
      </c>
      <c r="B21" s="14" t="s">
        <v>27</v>
      </c>
      <c r="C21" s="18" t="s">
        <v>49</v>
      </c>
      <c r="D21" s="18" t="s">
        <v>59</v>
      </c>
      <c r="E21" s="14"/>
      <c r="F21" s="15"/>
    </row>
    <row r="22" spans="1:6" ht="20.100000000000001" customHeight="1">
      <c r="A22" s="27" t="s">
        <v>39</v>
      </c>
      <c r="B22" s="14" t="s">
        <v>28</v>
      </c>
      <c r="C22" s="18" t="s">
        <v>43</v>
      </c>
      <c r="D22" s="18" t="s">
        <v>60</v>
      </c>
      <c r="E22" s="14"/>
      <c r="F22" s="15"/>
    </row>
    <row r="23" spans="1:6" ht="20.100000000000001" customHeight="1" thickBot="1">
      <c r="A23" s="28" t="s">
        <v>40</v>
      </c>
      <c r="B23" s="16" t="s">
        <v>29</v>
      </c>
      <c r="C23" s="29" t="s">
        <v>43</v>
      </c>
      <c r="D23" s="29" t="s">
        <v>61</v>
      </c>
      <c r="E23" s="16"/>
      <c r="F23" s="17"/>
    </row>
    <row r="24" spans="1:6" ht="17.25" thickTop="1"/>
  </sheetData>
  <mergeCells count="3">
    <mergeCell ref="A1:F1"/>
    <mergeCell ref="A2:F2"/>
    <mergeCell ref="A3:F3"/>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F108"/>
  <sheetViews>
    <sheetView workbookViewId="0">
      <selection activeCell="A2" sqref="A2:F2"/>
    </sheetView>
  </sheetViews>
  <sheetFormatPr defaultColWidth="9.140625" defaultRowHeight="16.5"/>
  <cols>
    <col min="1" max="1" width="5.7109375" style="2" bestFit="1" customWidth="1"/>
    <col min="2" max="2" width="67.85546875" style="2" customWidth="1"/>
    <col min="3" max="3" width="21.28515625" style="2" bestFit="1" customWidth="1"/>
    <col min="4" max="4" width="12.7109375" style="2" customWidth="1"/>
    <col min="5" max="5" width="12.7109375" style="2" bestFit="1" customWidth="1"/>
    <col min="6" max="6" width="10.7109375" style="2" bestFit="1" customWidth="1"/>
    <col min="7" max="16384" width="9.140625" style="2"/>
  </cols>
  <sheetData>
    <row r="1" spans="1:6">
      <c r="A1" s="674" t="s">
        <v>4</v>
      </c>
      <c r="B1" s="674"/>
      <c r="C1" s="674"/>
      <c r="D1" s="674"/>
      <c r="E1" s="674"/>
      <c r="F1" s="674"/>
    </row>
    <row r="2" spans="1:6" ht="50.25" customHeight="1">
      <c r="A2" s="684" t="s">
        <v>258</v>
      </c>
      <c r="B2" s="684"/>
      <c r="C2" s="684"/>
      <c r="D2" s="684"/>
      <c r="E2" s="684"/>
      <c r="F2" s="684"/>
    </row>
    <row r="3" spans="1:6" ht="17.25" thickBot="1">
      <c r="A3" s="767" t="s">
        <v>10</v>
      </c>
      <c r="B3" s="767"/>
      <c r="C3" s="767"/>
      <c r="D3" s="767"/>
      <c r="E3" s="767"/>
      <c r="F3" s="767"/>
    </row>
    <row r="4" spans="1:6" ht="21.75" customHeight="1" thickTop="1">
      <c r="A4" s="53" t="s">
        <v>3</v>
      </c>
      <c r="B4" s="54" t="s">
        <v>5</v>
      </c>
      <c r="C4" s="54" t="s">
        <v>6</v>
      </c>
      <c r="D4" s="54" t="s">
        <v>7</v>
      </c>
      <c r="E4" s="54" t="s">
        <v>8</v>
      </c>
      <c r="F4" s="55" t="s">
        <v>9</v>
      </c>
    </row>
    <row r="5" spans="1:6">
      <c r="A5" s="56" t="s">
        <v>222</v>
      </c>
      <c r="B5" s="770" t="s">
        <v>223</v>
      </c>
      <c r="C5" s="771"/>
      <c r="D5" s="771"/>
      <c r="E5" s="772"/>
      <c r="F5" s="58"/>
    </row>
    <row r="6" spans="1:6" ht="21" customHeight="1">
      <c r="A6" s="31">
        <v>1</v>
      </c>
      <c r="B6" s="6" t="s">
        <v>13</v>
      </c>
      <c r="C6" s="33"/>
      <c r="D6" s="33" t="s">
        <v>42</v>
      </c>
      <c r="E6" s="7"/>
      <c r="F6" s="59"/>
    </row>
    <row r="7" spans="1:6" ht="21" customHeight="1">
      <c r="A7" s="31">
        <v>2</v>
      </c>
      <c r="B7" s="6" t="s">
        <v>220</v>
      </c>
      <c r="C7" s="33" t="s">
        <v>236</v>
      </c>
      <c r="D7" s="33" t="s">
        <v>63</v>
      </c>
      <c r="E7" s="7"/>
      <c r="F7" s="59"/>
    </row>
    <row r="8" spans="1:6" ht="21" customHeight="1">
      <c r="A8" s="31">
        <v>3</v>
      </c>
      <c r="B8" s="6" t="s">
        <v>221</v>
      </c>
      <c r="C8" s="33"/>
      <c r="D8" s="33"/>
      <c r="E8" s="7"/>
      <c r="F8" s="59"/>
    </row>
    <row r="9" spans="1:6" ht="21" customHeight="1">
      <c r="A9" s="31">
        <v>4</v>
      </c>
      <c r="B9" s="6" t="s">
        <v>65</v>
      </c>
      <c r="C9" s="33" t="s">
        <v>43</v>
      </c>
      <c r="D9" s="33" t="s">
        <v>237</v>
      </c>
      <c r="E9" s="7"/>
      <c r="F9" s="59"/>
    </row>
    <row r="10" spans="1:6" ht="21" customHeight="1">
      <c r="A10" s="31">
        <v>5</v>
      </c>
      <c r="B10" s="6" t="s">
        <v>68</v>
      </c>
      <c r="C10" s="33" t="s">
        <v>43</v>
      </c>
      <c r="D10" s="33" t="s">
        <v>257</v>
      </c>
      <c r="E10" s="7"/>
      <c r="F10" s="59"/>
    </row>
    <row r="11" spans="1:6" ht="21" customHeight="1">
      <c r="A11" s="31">
        <v>6</v>
      </c>
      <c r="B11" s="6" t="s">
        <v>284</v>
      </c>
      <c r="C11" s="33" t="s">
        <v>43</v>
      </c>
      <c r="D11" s="33">
        <v>1.6</v>
      </c>
      <c r="E11" s="7">
        <v>1.4</v>
      </c>
      <c r="F11" s="59"/>
    </row>
    <row r="12" spans="1:6">
      <c r="A12" s="60" t="s">
        <v>105</v>
      </c>
      <c r="B12" s="769" t="s">
        <v>224</v>
      </c>
      <c r="C12" s="769"/>
      <c r="D12" s="769"/>
      <c r="E12" s="769"/>
      <c r="F12" s="61"/>
    </row>
    <row r="13" spans="1:6">
      <c r="A13" s="31">
        <v>1</v>
      </c>
      <c r="B13" s="62" t="s">
        <v>225</v>
      </c>
      <c r="C13" s="33" t="s">
        <v>239</v>
      </c>
      <c r="D13" s="33" t="s">
        <v>238</v>
      </c>
      <c r="E13" s="63"/>
      <c r="F13" s="59"/>
    </row>
    <row r="14" spans="1:6">
      <c r="A14" s="31">
        <v>2</v>
      </c>
      <c r="B14" s="62" t="s">
        <v>226</v>
      </c>
      <c r="C14" s="33" t="s">
        <v>239</v>
      </c>
      <c r="D14" s="33" t="s">
        <v>240</v>
      </c>
      <c r="E14" s="63"/>
      <c r="F14" s="59"/>
    </row>
    <row r="15" spans="1:6">
      <c r="A15" s="60" t="s">
        <v>228</v>
      </c>
      <c r="B15" s="57" t="s">
        <v>229</v>
      </c>
      <c r="C15" s="57"/>
      <c r="D15" s="65"/>
      <c r="E15" s="57"/>
      <c r="F15" s="61"/>
    </row>
    <row r="16" spans="1:6">
      <c r="A16" s="31">
        <v>1</v>
      </c>
      <c r="B16" s="62" t="s">
        <v>227</v>
      </c>
      <c r="C16" s="33" t="s">
        <v>241</v>
      </c>
      <c r="D16" s="33">
        <v>1400</v>
      </c>
      <c r="E16" s="63"/>
      <c r="F16" s="59"/>
    </row>
    <row r="17" spans="1:6" ht="33">
      <c r="A17" s="31">
        <v>2</v>
      </c>
      <c r="B17" s="62" t="s">
        <v>285</v>
      </c>
      <c r="C17" s="33" t="s">
        <v>241</v>
      </c>
      <c r="D17" s="33">
        <v>6000</v>
      </c>
      <c r="E17" s="63"/>
      <c r="F17" s="59"/>
    </row>
    <row r="18" spans="1:6">
      <c r="A18" s="60" t="s">
        <v>230</v>
      </c>
      <c r="B18" s="57" t="s">
        <v>231</v>
      </c>
      <c r="C18" s="57"/>
      <c r="D18" s="65"/>
      <c r="E18" s="57"/>
      <c r="F18" s="61"/>
    </row>
    <row r="19" spans="1:6" ht="24" customHeight="1">
      <c r="A19" s="31">
        <v>1</v>
      </c>
      <c r="B19" s="62" t="s">
        <v>232</v>
      </c>
      <c r="C19" s="33" t="s">
        <v>43</v>
      </c>
      <c r="D19" s="33">
        <v>60</v>
      </c>
      <c r="E19" s="63"/>
      <c r="F19" s="59"/>
    </row>
    <row r="20" spans="1:6" ht="20.25" customHeight="1">
      <c r="A20" s="31">
        <v>2</v>
      </c>
      <c r="B20" s="62" t="s">
        <v>233</v>
      </c>
      <c r="C20" s="33" t="s">
        <v>43</v>
      </c>
      <c r="D20" s="33">
        <v>75</v>
      </c>
      <c r="E20" s="63"/>
      <c r="F20" s="59"/>
    </row>
    <row r="21" spans="1:6" s="51" customFormat="1">
      <c r="A21" s="60" t="s">
        <v>234</v>
      </c>
      <c r="B21" s="769" t="s">
        <v>235</v>
      </c>
      <c r="C21" s="769"/>
      <c r="D21" s="769"/>
      <c r="E21" s="769"/>
      <c r="F21" s="58"/>
    </row>
    <row r="22" spans="1:6" ht="23.25" customHeight="1">
      <c r="A22" s="19" t="s">
        <v>69</v>
      </c>
      <c r="B22" s="768" t="s">
        <v>147</v>
      </c>
      <c r="C22" s="768"/>
      <c r="D22" s="768"/>
      <c r="E22" s="768"/>
      <c r="F22" s="4"/>
    </row>
    <row r="23" spans="1:6" ht="24.75" customHeight="1">
      <c r="A23" s="31" t="s">
        <v>148</v>
      </c>
      <c r="B23" s="63" t="s">
        <v>149</v>
      </c>
      <c r="C23" s="48"/>
      <c r="D23" s="33"/>
      <c r="E23" s="3"/>
      <c r="F23" s="4"/>
    </row>
    <row r="24" spans="1:6" ht="22.5" customHeight="1">
      <c r="A24" s="31">
        <v>1</v>
      </c>
      <c r="B24" s="62" t="s">
        <v>150</v>
      </c>
      <c r="C24" s="33" t="s">
        <v>151</v>
      </c>
      <c r="D24" s="33">
        <v>26.5</v>
      </c>
      <c r="E24" s="3"/>
      <c r="F24" s="4"/>
    </row>
    <row r="25" spans="1:6">
      <c r="A25" s="31">
        <v>2</v>
      </c>
      <c r="B25" s="62" t="s">
        <v>152</v>
      </c>
      <c r="C25" s="33" t="s">
        <v>43</v>
      </c>
      <c r="D25" s="33">
        <v>90</v>
      </c>
      <c r="E25" s="3"/>
      <c r="F25" s="4"/>
    </row>
    <row r="26" spans="1:6">
      <c r="A26" s="31" t="s">
        <v>153</v>
      </c>
      <c r="B26" s="62" t="s">
        <v>154</v>
      </c>
      <c r="C26" s="48"/>
      <c r="D26" s="33"/>
      <c r="E26" s="3"/>
      <c r="F26" s="4"/>
    </row>
    <row r="27" spans="1:6">
      <c r="A27" s="31">
        <v>1</v>
      </c>
      <c r="B27" s="62" t="s">
        <v>155</v>
      </c>
      <c r="C27" s="33" t="s">
        <v>46</v>
      </c>
      <c r="D27" s="33">
        <v>61</v>
      </c>
      <c r="E27" s="3"/>
      <c r="F27" s="4"/>
    </row>
    <row r="28" spans="1:6">
      <c r="A28" s="31">
        <v>2</v>
      </c>
      <c r="B28" s="62" t="s">
        <v>156</v>
      </c>
      <c r="C28" s="33" t="s">
        <v>46</v>
      </c>
      <c r="D28" s="33">
        <v>3</v>
      </c>
      <c r="E28" s="3"/>
      <c r="F28" s="4"/>
    </row>
    <row r="29" spans="1:6">
      <c r="A29" s="31">
        <v>3</v>
      </c>
      <c r="B29" s="62" t="s">
        <v>157</v>
      </c>
      <c r="C29" s="33" t="s">
        <v>46</v>
      </c>
      <c r="D29" s="33">
        <v>1</v>
      </c>
      <c r="E29" s="3"/>
      <c r="F29" s="4"/>
    </row>
    <row r="30" spans="1:6">
      <c r="A30" s="31">
        <v>4</v>
      </c>
      <c r="B30" s="62" t="s">
        <v>158</v>
      </c>
      <c r="C30" s="33" t="s">
        <v>242</v>
      </c>
      <c r="D30" s="33">
        <v>2.4</v>
      </c>
      <c r="E30" s="3"/>
      <c r="F30" s="4"/>
    </row>
    <row r="31" spans="1:6">
      <c r="A31" s="31">
        <v>5</v>
      </c>
      <c r="B31" s="62" t="s">
        <v>159</v>
      </c>
      <c r="C31" s="33" t="s">
        <v>243</v>
      </c>
      <c r="D31" s="33">
        <v>4</v>
      </c>
      <c r="E31" s="3"/>
      <c r="F31" s="4"/>
    </row>
    <row r="32" spans="1:6">
      <c r="A32" s="31">
        <v>6</v>
      </c>
      <c r="B32" s="62" t="s">
        <v>160</v>
      </c>
      <c r="C32" s="33" t="s">
        <v>47</v>
      </c>
      <c r="D32" s="33">
        <v>4</v>
      </c>
      <c r="E32" s="3"/>
      <c r="F32" s="4"/>
    </row>
    <row r="33" spans="1:6">
      <c r="A33" s="31">
        <v>7</v>
      </c>
      <c r="B33" s="62" t="s">
        <v>161</v>
      </c>
      <c r="C33" s="33" t="s">
        <v>47</v>
      </c>
      <c r="D33" s="33">
        <v>3</v>
      </c>
      <c r="E33" s="3"/>
      <c r="F33" s="4"/>
    </row>
    <row r="34" spans="1:6">
      <c r="A34" s="31">
        <v>8</v>
      </c>
      <c r="B34" s="62" t="s">
        <v>288</v>
      </c>
      <c r="C34" s="33" t="s">
        <v>47</v>
      </c>
      <c r="D34" s="33">
        <v>4</v>
      </c>
      <c r="E34" s="3"/>
      <c r="F34" s="4"/>
    </row>
    <row r="35" spans="1:6">
      <c r="A35" s="19" t="s">
        <v>70</v>
      </c>
      <c r="B35" s="768" t="s">
        <v>162</v>
      </c>
      <c r="C35" s="768"/>
      <c r="D35" s="768"/>
      <c r="E35" s="768"/>
      <c r="F35" s="4"/>
    </row>
    <row r="36" spans="1:6">
      <c r="A36" s="31" t="s">
        <v>163</v>
      </c>
      <c r="B36" s="62" t="s">
        <v>164</v>
      </c>
      <c r="E36" s="3"/>
      <c r="F36" s="4"/>
    </row>
    <row r="37" spans="1:6" ht="33">
      <c r="A37" s="31">
        <v>1</v>
      </c>
      <c r="B37" s="62" t="s">
        <v>287</v>
      </c>
      <c r="C37" s="33" t="s">
        <v>244</v>
      </c>
      <c r="D37" s="33" t="s">
        <v>245</v>
      </c>
      <c r="E37" s="3"/>
      <c r="F37" s="4"/>
    </row>
    <row r="38" spans="1:6">
      <c r="A38" s="31">
        <v>2</v>
      </c>
      <c r="B38" s="62" t="s">
        <v>165</v>
      </c>
      <c r="C38" s="33" t="s">
        <v>43</v>
      </c>
      <c r="D38" s="33">
        <v>13</v>
      </c>
      <c r="E38" s="3"/>
      <c r="F38" s="4"/>
    </row>
    <row r="39" spans="1:6" ht="33.75">
      <c r="A39" s="31">
        <v>3</v>
      </c>
      <c r="B39" s="62" t="s">
        <v>247</v>
      </c>
      <c r="C39" s="33" t="s">
        <v>246</v>
      </c>
      <c r="D39" s="33">
        <v>7</v>
      </c>
      <c r="E39" s="3"/>
      <c r="F39" s="4"/>
    </row>
    <row r="40" spans="1:6">
      <c r="A40" s="31">
        <v>4</v>
      </c>
      <c r="B40" s="62" t="s">
        <v>166</v>
      </c>
      <c r="C40" s="33" t="s">
        <v>46</v>
      </c>
      <c r="D40" s="33">
        <v>9</v>
      </c>
      <c r="E40" s="3"/>
      <c r="F40" s="4"/>
    </row>
    <row r="41" spans="1:6">
      <c r="A41" s="31">
        <v>5</v>
      </c>
      <c r="B41" s="62" t="s">
        <v>167</v>
      </c>
      <c r="C41" s="33" t="s">
        <v>43</v>
      </c>
      <c r="D41" s="33">
        <v>6</v>
      </c>
      <c r="E41" s="3"/>
      <c r="F41" s="4"/>
    </row>
    <row r="42" spans="1:6">
      <c r="A42" s="31" t="s">
        <v>168</v>
      </c>
      <c r="B42" s="62" t="s">
        <v>169</v>
      </c>
      <c r="C42" s="50"/>
      <c r="D42" s="50"/>
      <c r="E42" s="3"/>
      <c r="F42" s="4"/>
    </row>
    <row r="43" spans="1:6">
      <c r="A43" s="31">
        <v>1</v>
      </c>
      <c r="B43" s="62" t="s">
        <v>24</v>
      </c>
      <c r="C43" s="33" t="s">
        <v>48</v>
      </c>
      <c r="D43" s="33">
        <v>500</v>
      </c>
      <c r="E43" s="3"/>
      <c r="F43" s="4"/>
    </row>
    <row r="44" spans="1:6">
      <c r="A44" s="31">
        <v>2</v>
      </c>
      <c r="B44" s="62" t="s">
        <v>25</v>
      </c>
      <c r="C44" s="33" t="s">
        <v>43</v>
      </c>
      <c r="D44" s="33">
        <v>95</v>
      </c>
      <c r="E44" s="3"/>
      <c r="F44" s="4"/>
    </row>
    <row r="45" spans="1:6">
      <c r="A45" s="31">
        <v>3</v>
      </c>
      <c r="B45" s="62" t="s">
        <v>170</v>
      </c>
      <c r="C45" s="33" t="s">
        <v>43</v>
      </c>
      <c r="D45" s="33">
        <v>55</v>
      </c>
      <c r="E45" s="3"/>
      <c r="F45" s="4"/>
    </row>
    <row r="46" spans="1:6">
      <c r="A46" s="31" t="s">
        <v>171</v>
      </c>
      <c r="B46" s="62" t="s">
        <v>249</v>
      </c>
      <c r="C46" s="33"/>
      <c r="D46" s="33"/>
      <c r="E46" s="3"/>
      <c r="F46" s="4"/>
    </row>
    <row r="47" spans="1:6">
      <c r="A47" s="31">
        <v>1</v>
      </c>
      <c r="B47" s="62" t="s">
        <v>250</v>
      </c>
      <c r="C47" s="33" t="s">
        <v>251</v>
      </c>
      <c r="D47" s="33">
        <v>110</v>
      </c>
      <c r="E47" s="3"/>
      <c r="F47" s="4"/>
    </row>
    <row r="48" spans="1:6">
      <c r="A48" s="31">
        <v>2</v>
      </c>
      <c r="B48" s="62" t="s">
        <v>26</v>
      </c>
      <c r="C48" s="33" t="s">
        <v>43</v>
      </c>
      <c r="D48" s="33">
        <v>95</v>
      </c>
      <c r="E48" s="3"/>
      <c r="F48" s="4"/>
    </row>
    <row r="49" spans="1:6">
      <c r="A49" s="31" t="s">
        <v>248</v>
      </c>
      <c r="B49" s="62" t="s">
        <v>172</v>
      </c>
      <c r="C49" s="33"/>
      <c r="D49" s="33"/>
      <c r="E49" s="3"/>
      <c r="F49" s="4"/>
    </row>
    <row r="50" spans="1:6" ht="33">
      <c r="A50" s="31">
        <v>1</v>
      </c>
      <c r="B50" s="62" t="s">
        <v>173</v>
      </c>
      <c r="C50" s="33" t="s">
        <v>252</v>
      </c>
      <c r="D50" s="33">
        <v>20</v>
      </c>
      <c r="E50" s="3"/>
      <c r="F50" s="64"/>
    </row>
    <row r="51" spans="1:6">
      <c r="A51" s="31">
        <v>2</v>
      </c>
      <c r="B51" s="62" t="s">
        <v>174</v>
      </c>
      <c r="C51" s="33" t="s">
        <v>43</v>
      </c>
      <c r="D51" s="33">
        <v>95</v>
      </c>
      <c r="E51" s="6"/>
      <c r="F51" s="8"/>
    </row>
    <row r="52" spans="1:6">
      <c r="A52" s="19" t="s">
        <v>71</v>
      </c>
      <c r="B52" s="63" t="s">
        <v>175</v>
      </c>
      <c r="C52" s="33"/>
      <c r="D52" s="33"/>
      <c r="E52" s="52"/>
      <c r="F52" s="64"/>
    </row>
    <row r="53" spans="1:6">
      <c r="A53" s="31" t="s">
        <v>176</v>
      </c>
      <c r="B53" s="62" t="s">
        <v>177</v>
      </c>
      <c r="C53" s="33"/>
      <c r="D53" s="33"/>
      <c r="E53" s="6"/>
      <c r="F53" s="8"/>
    </row>
    <row r="54" spans="1:6">
      <c r="A54" s="31">
        <v>1</v>
      </c>
      <c r="B54" s="62" t="s">
        <v>178</v>
      </c>
      <c r="C54" s="33" t="s">
        <v>246</v>
      </c>
      <c r="D54" s="33">
        <v>3.5</v>
      </c>
      <c r="E54" s="6"/>
      <c r="F54" s="8"/>
    </row>
    <row r="55" spans="1:6" ht="49.5">
      <c r="A55" s="31">
        <v>2</v>
      </c>
      <c r="B55" s="62" t="s">
        <v>179</v>
      </c>
      <c r="C55" s="33" t="s">
        <v>43</v>
      </c>
      <c r="D55" s="33" t="s">
        <v>253</v>
      </c>
      <c r="E55" s="6"/>
      <c r="F55" s="8"/>
    </row>
    <row r="56" spans="1:6">
      <c r="A56" s="19" t="s">
        <v>180</v>
      </c>
      <c r="B56" s="52" t="s">
        <v>181</v>
      </c>
      <c r="C56" s="48"/>
      <c r="D56" s="33"/>
      <c r="E56" s="52"/>
      <c r="F56" s="64"/>
    </row>
    <row r="57" spans="1:6" ht="33">
      <c r="A57" s="31">
        <v>1</v>
      </c>
      <c r="B57" s="62" t="s">
        <v>182</v>
      </c>
      <c r="C57" s="33" t="s">
        <v>43</v>
      </c>
      <c r="D57" s="33">
        <v>70</v>
      </c>
      <c r="E57" s="6">
        <v>97</v>
      </c>
      <c r="F57" s="8"/>
    </row>
    <row r="58" spans="1:6">
      <c r="A58" s="31">
        <v>2</v>
      </c>
      <c r="B58" s="62" t="s">
        <v>183</v>
      </c>
      <c r="C58" s="33" t="s">
        <v>43</v>
      </c>
      <c r="D58" s="33">
        <v>25</v>
      </c>
      <c r="E58" s="6"/>
      <c r="F58" s="8"/>
    </row>
    <row r="59" spans="1:6">
      <c r="A59" s="31">
        <v>3</v>
      </c>
      <c r="B59" s="62" t="s">
        <v>184</v>
      </c>
      <c r="C59" s="33" t="s">
        <v>43</v>
      </c>
      <c r="D59" s="33">
        <v>80</v>
      </c>
      <c r="E59" s="6"/>
      <c r="F59" s="8"/>
    </row>
    <row r="60" spans="1:6" ht="33">
      <c r="A60" s="31">
        <v>4</v>
      </c>
      <c r="B60" s="62" t="s">
        <v>185</v>
      </c>
      <c r="C60" s="33" t="s">
        <v>43</v>
      </c>
      <c r="D60" s="33">
        <v>65</v>
      </c>
      <c r="E60" s="6"/>
      <c r="F60" s="8"/>
    </row>
    <row r="61" spans="1:6" ht="33">
      <c r="A61" s="31">
        <v>5</v>
      </c>
      <c r="B61" s="62" t="s">
        <v>186</v>
      </c>
      <c r="C61" s="33" t="s">
        <v>43</v>
      </c>
      <c r="D61" s="33">
        <v>90</v>
      </c>
      <c r="E61" s="6"/>
      <c r="F61" s="8"/>
    </row>
    <row r="62" spans="1:6">
      <c r="A62" s="31" t="s">
        <v>187</v>
      </c>
      <c r="B62" s="6" t="s">
        <v>188</v>
      </c>
      <c r="C62" s="33"/>
      <c r="D62" s="33"/>
      <c r="E62" s="6"/>
      <c r="F62" s="8"/>
    </row>
    <row r="63" spans="1:6">
      <c r="A63" s="31">
        <v>1</v>
      </c>
      <c r="B63" s="62" t="s">
        <v>189</v>
      </c>
      <c r="C63" s="33" t="s">
        <v>243</v>
      </c>
      <c r="D63" s="33">
        <v>1</v>
      </c>
      <c r="E63" s="6"/>
      <c r="F63" s="8"/>
    </row>
    <row r="64" spans="1:6">
      <c r="A64" s="31">
        <v>2</v>
      </c>
      <c r="B64" s="62" t="s">
        <v>190</v>
      </c>
      <c r="C64" s="33" t="s">
        <v>43</v>
      </c>
      <c r="D64" s="33">
        <v>10</v>
      </c>
      <c r="E64" s="6"/>
      <c r="F64" s="8"/>
    </row>
    <row r="65" spans="1:6">
      <c r="A65" s="31" t="s">
        <v>191</v>
      </c>
      <c r="B65" s="6" t="s">
        <v>192</v>
      </c>
      <c r="C65" s="33"/>
      <c r="D65" s="33"/>
      <c r="E65" s="6"/>
      <c r="F65" s="8"/>
    </row>
    <row r="66" spans="1:6">
      <c r="A66" s="31">
        <v>1</v>
      </c>
      <c r="B66" s="62" t="s">
        <v>193</v>
      </c>
      <c r="C66" s="33" t="s">
        <v>46</v>
      </c>
      <c r="D66" s="33">
        <v>7</v>
      </c>
      <c r="E66" s="6"/>
      <c r="F66" s="8"/>
    </row>
    <row r="67" spans="1:6">
      <c r="A67" s="31">
        <v>2</v>
      </c>
      <c r="B67" s="62" t="s">
        <v>194</v>
      </c>
      <c r="C67" s="33" t="s">
        <v>46</v>
      </c>
      <c r="D67" s="33">
        <v>4</v>
      </c>
      <c r="E67" s="6"/>
      <c r="F67" s="8"/>
    </row>
    <row r="68" spans="1:6" s="51" customFormat="1">
      <c r="A68" s="19" t="s">
        <v>101</v>
      </c>
      <c r="B68" s="52" t="s">
        <v>195</v>
      </c>
      <c r="C68" s="48"/>
      <c r="D68" s="49"/>
      <c r="E68" s="52"/>
      <c r="F68" s="64"/>
    </row>
    <row r="69" spans="1:6" ht="33">
      <c r="A69" s="31" t="s">
        <v>196</v>
      </c>
      <c r="B69" s="6" t="s">
        <v>197</v>
      </c>
      <c r="C69" s="33"/>
      <c r="D69" s="33" t="s">
        <v>254</v>
      </c>
      <c r="E69" s="6"/>
      <c r="F69" s="8"/>
    </row>
    <row r="70" spans="1:6" ht="21.75" customHeight="1">
      <c r="A70" s="31" t="s">
        <v>202</v>
      </c>
      <c r="B70" s="6" t="s">
        <v>198</v>
      </c>
      <c r="C70" s="33" t="s">
        <v>43</v>
      </c>
      <c r="D70" s="33">
        <v>40</v>
      </c>
      <c r="E70" s="6"/>
      <c r="F70" s="8"/>
    </row>
    <row r="71" spans="1:6" ht="24" customHeight="1">
      <c r="A71" s="31" t="s">
        <v>203</v>
      </c>
      <c r="B71" s="6" t="s">
        <v>199</v>
      </c>
      <c r="C71" s="33" t="s">
        <v>255</v>
      </c>
      <c r="D71" s="33">
        <v>1</v>
      </c>
      <c r="E71" s="6"/>
      <c r="F71" s="8"/>
    </row>
    <row r="72" spans="1:6" ht="30" customHeight="1">
      <c r="A72" s="31" t="s">
        <v>204</v>
      </c>
      <c r="B72" s="6" t="s">
        <v>200</v>
      </c>
      <c r="C72" s="33" t="s">
        <v>256</v>
      </c>
      <c r="D72" s="33">
        <v>3</v>
      </c>
      <c r="E72" s="6"/>
      <c r="F72" s="8"/>
    </row>
    <row r="73" spans="1:6" ht="28.5" customHeight="1">
      <c r="A73" s="31" t="s">
        <v>205</v>
      </c>
      <c r="B73" s="6" t="s">
        <v>201</v>
      </c>
      <c r="C73" s="33" t="s">
        <v>244</v>
      </c>
      <c r="D73" s="33"/>
      <c r="E73" s="6"/>
      <c r="F73" s="8"/>
    </row>
    <row r="74" spans="1:6" ht="33">
      <c r="A74" s="60" t="s">
        <v>103</v>
      </c>
      <c r="B74" s="66" t="s">
        <v>206</v>
      </c>
      <c r="C74" s="67"/>
      <c r="D74" s="68"/>
      <c r="E74" s="66"/>
      <c r="F74" s="69"/>
    </row>
    <row r="75" spans="1:6" ht="26.25" customHeight="1">
      <c r="A75" s="70" t="s">
        <v>207</v>
      </c>
      <c r="B75" s="71" t="s">
        <v>208</v>
      </c>
      <c r="C75" s="72"/>
      <c r="D75" s="72"/>
      <c r="E75" s="71"/>
      <c r="F75" s="73"/>
    </row>
    <row r="76" spans="1:6" ht="27.75" customHeight="1">
      <c r="A76" s="31">
        <v>1</v>
      </c>
      <c r="B76" s="6" t="s">
        <v>209</v>
      </c>
      <c r="C76" s="7" t="s">
        <v>43</v>
      </c>
      <c r="D76" s="7">
        <v>35</v>
      </c>
      <c r="E76" s="6"/>
      <c r="F76" s="8"/>
    </row>
    <row r="77" spans="1:6" ht="33">
      <c r="A77" s="31"/>
      <c r="B77" s="6" t="s">
        <v>259</v>
      </c>
      <c r="C77" s="7"/>
      <c r="D77" s="7"/>
      <c r="E77" s="6"/>
      <c r="F77" s="8"/>
    </row>
    <row r="78" spans="1:6">
      <c r="A78" s="31">
        <v>2</v>
      </c>
      <c r="B78" s="6" t="s">
        <v>210</v>
      </c>
      <c r="C78" s="7" t="s">
        <v>43</v>
      </c>
      <c r="D78" s="7">
        <v>30</v>
      </c>
      <c r="E78" s="6"/>
      <c r="F78" s="8"/>
    </row>
    <row r="79" spans="1:6" ht="33">
      <c r="A79" s="31" t="s">
        <v>18</v>
      </c>
      <c r="B79" s="6" t="s">
        <v>260</v>
      </c>
      <c r="C79" s="7"/>
      <c r="D79" s="7"/>
      <c r="E79" s="6"/>
      <c r="F79" s="8"/>
    </row>
    <row r="80" spans="1:6" ht="33">
      <c r="A80" s="31" t="s">
        <v>30</v>
      </c>
      <c r="B80" s="6" t="s">
        <v>274</v>
      </c>
      <c r="C80" s="7"/>
      <c r="D80" s="7"/>
      <c r="E80" s="6"/>
      <c r="F80" s="8"/>
    </row>
    <row r="81" spans="1:6" ht="33">
      <c r="A81" s="31" t="s">
        <v>31</v>
      </c>
      <c r="B81" s="6" t="s">
        <v>261</v>
      </c>
      <c r="C81" s="7" t="s">
        <v>43</v>
      </c>
      <c r="D81" s="7">
        <v>100</v>
      </c>
      <c r="E81" s="6"/>
      <c r="F81" s="8"/>
    </row>
    <row r="82" spans="1:6">
      <c r="A82" s="31">
        <v>3</v>
      </c>
      <c r="B82" s="6" t="s">
        <v>211</v>
      </c>
      <c r="C82" s="7" t="s">
        <v>43</v>
      </c>
      <c r="D82" s="7">
        <v>50</v>
      </c>
      <c r="E82" s="6"/>
      <c r="F82" s="8"/>
    </row>
    <row r="83" spans="1:6">
      <c r="A83" s="31" t="s">
        <v>263</v>
      </c>
      <c r="B83" s="6" t="s">
        <v>262</v>
      </c>
      <c r="C83" s="7"/>
      <c r="D83" s="7"/>
      <c r="E83" s="6"/>
      <c r="F83" s="8"/>
    </row>
    <row r="84" spans="1:6">
      <c r="A84" s="31">
        <v>4</v>
      </c>
      <c r="B84" s="6" t="s">
        <v>212</v>
      </c>
      <c r="C84" s="7" t="s">
        <v>43</v>
      </c>
      <c r="D84" s="7">
        <v>50</v>
      </c>
      <c r="E84" s="6"/>
      <c r="F84" s="8"/>
    </row>
    <row r="85" spans="1:6">
      <c r="A85" s="31" t="s">
        <v>266</v>
      </c>
      <c r="B85" s="6" t="s">
        <v>264</v>
      </c>
      <c r="C85" s="7"/>
      <c r="D85" s="7"/>
      <c r="E85" s="6"/>
      <c r="F85" s="8"/>
    </row>
    <row r="86" spans="1:6">
      <c r="A86" s="31" t="s">
        <v>267</v>
      </c>
      <c r="B86" s="6" t="s">
        <v>265</v>
      </c>
      <c r="C86" s="7" t="s">
        <v>43</v>
      </c>
      <c r="D86" s="7">
        <v>80</v>
      </c>
      <c r="E86" s="6"/>
      <c r="F86" s="8"/>
    </row>
    <row r="87" spans="1:6">
      <c r="A87" s="70" t="s">
        <v>213</v>
      </c>
      <c r="B87" s="71" t="s">
        <v>162</v>
      </c>
      <c r="C87" s="72"/>
      <c r="D87" s="72"/>
      <c r="E87" s="71"/>
      <c r="F87" s="73"/>
    </row>
    <row r="88" spans="1:6">
      <c r="A88" s="31">
        <v>1</v>
      </c>
      <c r="B88" s="6" t="s">
        <v>214</v>
      </c>
      <c r="C88" s="7" t="s">
        <v>43</v>
      </c>
      <c r="D88" s="7">
        <v>30</v>
      </c>
      <c r="E88" s="6"/>
      <c r="F88" s="8"/>
    </row>
    <row r="89" spans="1:6" ht="34.5" customHeight="1">
      <c r="A89" s="31" t="s">
        <v>12</v>
      </c>
      <c r="B89" s="6" t="s">
        <v>268</v>
      </c>
      <c r="C89" s="7" t="s">
        <v>43</v>
      </c>
      <c r="D89" s="7">
        <v>100</v>
      </c>
      <c r="E89" s="6"/>
      <c r="F89" s="8"/>
    </row>
    <row r="90" spans="1:6" ht="36.75" customHeight="1">
      <c r="A90" s="31" t="s">
        <v>14</v>
      </c>
      <c r="B90" s="6" t="s">
        <v>269</v>
      </c>
      <c r="C90" s="7" t="s">
        <v>43</v>
      </c>
      <c r="D90" s="7">
        <v>70</v>
      </c>
      <c r="E90" s="6"/>
      <c r="F90" s="8"/>
    </row>
    <row r="91" spans="1:6" ht="29.25" customHeight="1">
      <c r="A91" s="31" t="s">
        <v>15</v>
      </c>
      <c r="B91" s="6" t="s">
        <v>270</v>
      </c>
      <c r="C91" s="7" t="s">
        <v>43</v>
      </c>
      <c r="D91" s="7">
        <v>70</v>
      </c>
      <c r="E91" s="6"/>
      <c r="F91" s="8"/>
    </row>
    <row r="92" spans="1:6" ht="33">
      <c r="A92" s="31" t="s">
        <v>66</v>
      </c>
      <c r="B92" s="6" t="s">
        <v>271</v>
      </c>
      <c r="C92" s="7" t="s">
        <v>43</v>
      </c>
      <c r="D92" s="7">
        <v>70</v>
      </c>
      <c r="E92" s="6"/>
      <c r="F92" s="8"/>
    </row>
    <row r="93" spans="1:6">
      <c r="A93" s="31">
        <v>2</v>
      </c>
      <c r="B93" s="6" t="s">
        <v>215</v>
      </c>
      <c r="C93" s="7" t="s">
        <v>43</v>
      </c>
      <c r="D93" s="7">
        <v>75</v>
      </c>
      <c r="E93" s="6"/>
      <c r="F93" s="8"/>
    </row>
    <row r="94" spans="1:6">
      <c r="A94" s="31" t="s">
        <v>18</v>
      </c>
      <c r="B94" s="6" t="s">
        <v>272</v>
      </c>
      <c r="C94" s="7"/>
      <c r="D94" s="7"/>
      <c r="E94" s="6"/>
      <c r="F94" s="8"/>
    </row>
    <row r="95" spans="1:6">
      <c r="A95" s="31" t="s">
        <v>30</v>
      </c>
      <c r="B95" s="6" t="s">
        <v>273</v>
      </c>
      <c r="C95" s="7"/>
      <c r="D95" s="7"/>
      <c r="E95" s="6"/>
      <c r="F95" s="8"/>
    </row>
    <row r="96" spans="1:6">
      <c r="A96" s="31" t="s">
        <v>216</v>
      </c>
      <c r="B96" s="6" t="s">
        <v>175</v>
      </c>
      <c r="C96" s="7"/>
      <c r="D96" s="7"/>
      <c r="E96" s="6"/>
      <c r="F96" s="8"/>
    </row>
    <row r="97" spans="1:6" ht="24" customHeight="1">
      <c r="A97" s="31">
        <v>1</v>
      </c>
      <c r="B97" s="6" t="s">
        <v>275</v>
      </c>
      <c r="C97" s="7"/>
      <c r="D97" s="7">
        <v>60</v>
      </c>
      <c r="E97" s="6"/>
      <c r="F97" s="8"/>
    </row>
    <row r="98" spans="1:6" ht="33">
      <c r="A98" s="31">
        <v>2</v>
      </c>
      <c r="B98" s="6" t="s">
        <v>276</v>
      </c>
      <c r="C98" s="7"/>
      <c r="D98" s="7">
        <v>100</v>
      </c>
      <c r="E98" s="6"/>
      <c r="F98" s="8"/>
    </row>
    <row r="99" spans="1:6" ht="27.75" customHeight="1">
      <c r="A99" s="31">
        <v>3</v>
      </c>
      <c r="B99" s="6" t="s">
        <v>277</v>
      </c>
      <c r="C99" s="7"/>
      <c r="D99" s="7" t="s">
        <v>283</v>
      </c>
      <c r="E99" s="6"/>
      <c r="F99" s="8"/>
    </row>
    <row r="100" spans="1:6" ht="24.75" customHeight="1">
      <c r="A100" s="31">
        <v>4</v>
      </c>
      <c r="B100" s="6" t="s">
        <v>278</v>
      </c>
      <c r="C100" s="7"/>
      <c r="D100" s="7"/>
      <c r="E100" s="6"/>
      <c r="F100" s="8"/>
    </row>
    <row r="101" spans="1:6" ht="38.25" customHeight="1">
      <c r="A101" s="31">
        <v>5</v>
      </c>
      <c r="B101" s="6" t="s">
        <v>279</v>
      </c>
      <c r="C101" s="7"/>
      <c r="D101" s="7"/>
      <c r="E101" s="6"/>
      <c r="F101" s="8"/>
    </row>
    <row r="102" spans="1:6" ht="33">
      <c r="A102" s="31">
        <v>6</v>
      </c>
      <c r="B102" s="6" t="s">
        <v>282</v>
      </c>
      <c r="C102" s="7"/>
      <c r="D102" s="7">
        <v>85</v>
      </c>
      <c r="E102" s="6"/>
      <c r="F102" s="8"/>
    </row>
    <row r="103" spans="1:6" ht="33">
      <c r="A103" s="31">
        <v>7</v>
      </c>
      <c r="B103" s="6" t="s">
        <v>280</v>
      </c>
      <c r="C103" s="7"/>
      <c r="D103" s="7">
        <v>70</v>
      </c>
      <c r="E103" s="6"/>
      <c r="F103" s="8"/>
    </row>
    <row r="104" spans="1:6" ht="37.5" customHeight="1">
      <c r="A104" s="31">
        <v>8</v>
      </c>
      <c r="B104" s="6" t="s">
        <v>281</v>
      </c>
      <c r="C104" s="7"/>
      <c r="D104" s="7">
        <v>100</v>
      </c>
      <c r="E104" s="6"/>
      <c r="F104" s="8"/>
    </row>
    <row r="105" spans="1:6" ht="28.5" customHeight="1">
      <c r="A105" s="31" t="s">
        <v>217</v>
      </c>
      <c r="B105" s="6" t="s">
        <v>218</v>
      </c>
      <c r="C105" s="7"/>
      <c r="D105" s="7"/>
      <c r="E105" s="6"/>
      <c r="F105" s="8"/>
    </row>
    <row r="106" spans="1:6" ht="21.75" customHeight="1">
      <c r="A106" s="5">
        <v>1</v>
      </c>
      <c r="B106" s="6" t="s">
        <v>219</v>
      </c>
      <c r="C106" s="7" t="s">
        <v>43</v>
      </c>
      <c r="D106" s="7">
        <v>60</v>
      </c>
      <c r="E106" s="6"/>
      <c r="F106" s="8"/>
    </row>
    <row r="107" spans="1:6" ht="20.100000000000001" customHeight="1" thickBot="1">
      <c r="A107" s="9"/>
      <c r="B107" s="10"/>
      <c r="C107" s="11"/>
      <c r="D107" s="11"/>
      <c r="E107" s="10"/>
      <c r="F107" s="12"/>
    </row>
    <row r="108" spans="1:6" ht="17.25" thickTop="1"/>
  </sheetData>
  <mergeCells count="8">
    <mergeCell ref="A1:F1"/>
    <mergeCell ref="A2:F2"/>
    <mergeCell ref="A3:F3"/>
    <mergeCell ref="B22:E22"/>
    <mergeCell ref="B35:E35"/>
    <mergeCell ref="B12:E12"/>
    <mergeCell ref="B21:E21"/>
    <mergeCell ref="B5:E5"/>
  </mergeCells>
  <printOptions horizontalCentered="1"/>
  <pageMargins left="1" right="0.25" top="0.5" bottom="0.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B2:J25"/>
  <sheetViews>
    <sheetView view="pageBreakPreview" topLeftCell="B19" zoomScaleSheetLayoutView="100" workbookViewId="0">
      <selection activeCell="D22" sqref="D22"/>
    </sheetView>
  </sheetViews>
  <sheetFormatPr defaultRowHeight="15"/>
  <cols>
    <col min="2" max="2" width="6.42578125" customWidth="1"/>
    <col min="3" max="3" width="75" customWidth="1"/>
    <col min="4" max="4" width="37.5703125" customWidth="1"/>
  </cols>
  <sheetData>
    <row r="2" spans="2:10" ht="30.75" customHeight="1">
      <c r="B2" s="671" t="s">
        <v>413</v>
      </c>
      <c r="C2" s="671"/>
      <c r="D2" s="671"/>
      <c r="E2" s="247"/>
      <c r="F2" s="247"/>
      <c r="G2" s="247"/>
      <c r="H2" s="247"/>
      <c r="I2" s="247"/>
      <c r="J2" s="247"/>
    </row>
    <row r="3" spans="2:10" ht="26.25" customHeight="1">
      <c r="C3" s="341" t="s">
        <v>552</v>
      </c>
      <c r="D3" s="341" t="s">
        <v>553</v>
      </c>
      <c r="E3" s="342"/>
      <c r="F3" s="342"/>
      <c r="G3" s="342"/>
      <c r="H3" s="342"/>
      <c r="I3" s="342"/>
      <c r="J3" s="342"/>
    </row>
    <row r="4" spans="2:10" ht="16.5">
      <c r="B4" s="342"/>
      <c r="C4" s="342"/>
      <c r="D4" s="342"/>
      <c r="E4" s="342"/>
      <c r="F4" s="342"/>
      <c r="G4" s="342"/>
      <c r="H4" s="342"/>
      <c r="I4" s="342"/>
      <c r="J4" s="342"/>
    </row>
    <row r="5" spans="2:10" ht="16.5">
      <c r="B5" s="342"/>
      <c r="C5" s="342"/>
      <c r="D5" s="342"/>
      <c r="E5" s="342"/>
      <c r="F5" s="342"/>
      <c r="G5" s="342"/>
      <c r="H5" s="342"/>
      <c r="I5" s="342"/>
      <c r="J5" s="342"/>
    </row>
    <row r="6" spans="2:10" s="345" customFormat="1" ht="36.75" customHeight="1">
      <c r="B6" s="343" t="s">
        <v>3</v>
      </c>
      <c r="C6" s="343" t="s">
        <v>411</v>
      </c>
      <c r="D6" s="343" t="s">
        <v>412</v>
      </c>
      <c r="E6" s="344"/>
      <c r="F6" s="344"/>
      <c r="G6" s="344"/>
      <c r="H6" s="344"/>
      <c r="I6" s="344"/>
      <c r="J6" s="344"/>
    </row>
    <row r="7" spans="2:10" s="348" customFormat="1" ht="50.25" customHeight="1">
      <c r="B7" s="160">
        <v>1</v>
      </c>
      <c r="C7" s="346" t="s">
        <v>554</v>
      </c>
      <c r="D7" s="346" t="s">
        <v>294</v>
      </c>
      <c r="E7" s="347"/>
      <c r="F7" s="347"/>
      <c r="G7" s="347"/>
      <c r="H7" s="347"/>
      <c r="I7" s="347"/>
      <c r="J7" s="347"/>
    </row>
    <row r="8" spans="2:10" s="341" customFormat="1" ht="36" customHeight="1">
      <c r="B8" s="258">
        <v>2</v>
      </c>
      <c r="C8" s="346" t="s">
        <v>555</v>
      </c>
      <c r="D8" s="346" t="s">
        <v>291</v>
      </c>
      <c r="E8" s="349"/>
      <c r="F8" s="349"/>
      <c r="G8" s="349"/>
      <c r="H8" s="349"/>
      <c r="I8" s="349"/>
      <c r="J8" s="349"/>
    </row>
    <row r="9" spans="2:10" s="341" customFormat="1" ht="36" hidden="1" customHeight="1">
      <c r="B9" s="258"/>
      <c r="C9" s="346" t="s">
        <v>560</v>
      </c>
      <c r="D9" s="346" t="s">
        <v>291</v>
      </c>
      <c r="E9" s="349"/>
      <c r="F9" s="349"/>
      <c r="G9" s="349"/>
      <c r="H9" s="349"/>
      <c r="I9" s="349"/>
      <c r="J9" s="349"/>
    </row>
    <row r="10" spans="2:10" s="341" customFormat="1" ht="51.75" customHeight="1">
      <c r="B10" s="160">
        <v>3</v>
      </c>
      <c r="C10" s="346" t="s">
        <v>762</v>
      </c>
      <c r="D10" s="346" t="s">
        <v>556</v>
      </c>
      <c r="E10" s="349"/>
      <c r="F10" s="349"/>
      <c r="G10" s="349"/>
      <c r="H10" s="349"/>
      <c r="I10" s="349"/>
      <c r="J10" s="349"/>
    </row>
    <row r="11" spans="2:10" s="341" customFormat="1" ht="36" customHeight="1">
      <c r="B11" s="258">
        <v>4</v>
      </c>
      <c r="C11" s="346" t="s">
        <v>603</v>
      </c>
      <c r="D11" s="346" t="s">
        <v>557</v>
      </c>
      <c r="E11" s="349"/>
      <c r="F11" s="349"/>
      <c r="G11" s="349"/>
      <c r="H11" s="349"/>
      <c r="I11" s="349"/>
      <c r="J11" s="349"/>
    </row>
    <row r="12" spans="2:10" s="341" customFormat="1" ht="47.25" customHeight="1">
      <c r="B12" s="160">
        <v>5</v>
      </c>
      <c r="C12" s="346" t="s">
        <v>558</v>
      </c>
      <c r="D12" s="346" t="s">
        <v>557</v>
      </c>
      <c r="E12" s="349"/>
      <c r="F12" s="349"/>
      <c r="G12" s="349"/>
      <c r="H12" s="349"/>
      <c r="I12" s="349"/>
      <c r="J12" s="349"/>
    </row>
    <row r="13" spans="2:10" s="341" customFormat="1" ht="52.5" customHeight="1">
      <c r="B13" s="258">
        <v>6</v>
      </c>
      <c r="C13" s="346" t="s">
        <v>559</v>
      </c>
      <c r="D13" s="346" t="s">
        <v>290</v>
      </c>
      <c r="E13" s="349"/>
      <c r="F13" s="349"/>
      <c r="G13" s="349"/>
      <c r="H13" s="349"/>
      <c r="I13" s="349"/>
      <c r="J13" s="349"/>
    </row>
    <row r="14" spans="2:10" s="341" customFormat="1" ht="40.5" customHeight="1">
      <c r="B14" s="160">
        <v>7</v>
      </c>
      <c r="C14" s="346" t="s">
        <v>561</v>
      </c>
      <c r="D14" s="346" t="s">
        <v>292</v>
      </c>
      <c r="E14" s="349"/>
      <c r="F14" s="349"/>
      <c r="G14" s="349"/>
      <c r="H14" s="349"/>
      <c r="I14" s="349"/>
      <c r="J14" s="349"/>
    </row>
    <row r="15" spans="2:10" s="341" customFormat="1" ht="49.5" customHeight="1">
      <c r="B15" s="258">
        <v>8</v>
      </c>
      <c r="C15" s="346" t="s">
        <v>562</v>
      </c>
      <c r="D15" s="346" t="s">
        <v>522</v>
      </c>
      <c r="E15" s="349"/>
      <c r="F15" s="349"/>
      <c r="G15" s="349"/>
      <c r="H15" s="349"/>
      <c r="I15" s="349"/>
      <c r="J15" s="349"/>
    </row>
    <row r="16" spans="2:10" s="341" customFormat="1" ht="54" customHeight="1">
      <c r="B16" s="160">
        <v>9</v>
      </c>
      <c r="C16" s="346" t="s">
        <v>563</v>
      </c>
      <c r="D16" s="346" t="str">
        <f>+D17</f>
        <v>PHÒNG KINH TẾ - HẠ TẦNG</v>
      </c>
      <c r="E16" s="349"/>
      <c r="F16" s="349"/>
      <c r="G16" s="349"/>
      <c r="H16" s="349"/>
      <c r="I16" s="349"/>
      <c r="J16" s="349"/>
    </row>
    <row r="17" spans="2:10" s="341" customFormat="1" ht="54.75" customHeight="1">
      <c r="B17" s="258">
        <v>10</v>
      </c>
      <c r="C17" s="346" t="s">
        <v>564</v>
      </c>
      <c r="D17" s="346" t="s">
        <v>414</v>
      </c>
      <c r="E17" s="349"/>
      <c r="F17" s="349"/>
      <c r="G17" s="349"/>
      <c r="H17" s="349"/>
      <c r="I17" s="349"/>
      <c r="J17" s="349"/>
    </row>
    <row r="18" spans="2:10" s="341" customFormat="1" ht="52.5" customHeight="1">
      <c r="B18" s="160">
        <v>10</v>
      </c>
      <c r="C18" s="346" t="s">
        <v>565</v>
      </c>
      <c r="D18" s="346" t="s">
        <v>414</v>
      </c>
      <c r="E18" s="349"/>
      <c r="F18" s="349"/>
      <c r="G18" s="349"/>
      <c r="H18" s="349"/>
      <c r="I18" s="349"/>
      <c r="J18" s="349"/>
    </row>
    <row r="19" spans="2:10" s="341" customFormat="1" ht="48.75" customHeight="1">
      <c r="B19" s="258">
        <v>11</v>
      </c>
      <c r="C19" s="346" t="s">
        <v>566</v>
      </c>
      <c r="D19" s="362" t="s">
        <v>760</v>
      </c>
      <c r="E19" s="349"/>
      <c r="F19" s="349"/>
      <c r="G19" s="349"/>
      <c r="H19" s="349"/>
      <c r="I19" s="349"/>
      <c r="J19" s="349"/>
    </row>
    <row r="20" spans="2:10" s="341" customFormat="1" ht="54" customHeight="1">
      <c r="B20" s="160">
        <v>12</v>
      </c>
      <c r="C20" s="346" t="s">
        <v>567</v>
      </c>
      <c r="D20" s="346" t="s">
        <v>414</v>
      </c>
      <c r="E20" s="349"/>
      <c r="F20" s="349"/>
      <c r="G20" s="349"/>
      <c r="H20" s="349"/>
      <c r="I20" s="349"/>
      <c r="J20" s="349"/>
    </row>
    <row r="21" spans="2:10" s="341" customFormat="1" ht="57" customHeight="1">
      <c r="B21" s="258">
        <v>13</v>
      </c>
      <c r="C21" s="346" t="s">
        <v>568</v>
      </c>
      <c r="D21" s="346" t="s">
        <v>414</v>
      </c>
      <c r="E21" s="349"/>
      <c r="F21" s="349"/>
      <c r="G21" s="349"/>
      <c r="H21" s="349"/>
      <c r="I21" s="349"/>
      <c r="J21" s="349"/>
    </row>
    <row r="22" spans="2:10" s="341" customFormat="1" ht="54" customHeight="1">
      <c r="B22" s="160">
        <v>14</v>
      </c>
      <c r="C22" s="346" t="s">
        <v>569</v>
      </c>
      <c r="D22" s="346" t="s">
        <v>294</v>
      </c>
      <c r="E22" s="349"/>
      <c r="F22" s="349"/>
      <c r="G22" s="349"/>
      <c r="H22" s="349"/>
      <c r="I22" s="349"/>
      <c r="J22" s="349"/>
    </row>
    <row r="23" spans="2:10" s="341" customFormat="1" ht="49.5" customHeight="1">
      <c r="B23" s="258">
        <v>15</v>
      </c>
      <c r="C23" s="346" t="s">
        <v>570</v>
      </c>
      <c r="D23" s="346" t="s">
        <v>334</v>
      </c>
      <c r="E23" s="349"/>
      <c r="F23" s="349"/>
      <c r="G23" s="349"/>
      <c r="H23" s="349"/>
      <c r="I23" s="349"/>
      <c r="J23" s="349"/>
    </row>
    <row r="24" spans="2:10" s="341" customFormat="1" ht="16.5">
      <c r="B24" s="349"/>
      <c r="C24" s="349"/>
      <c r="D24" s="349"/>
      <c r="E24" s="349"/>
      <c r="F24" s="349"/>
      <c r="G24" s="349"/>
    </row>
    <row r="25" spans="2:10" ht="16.5">
      <c r="B25" s="342"/>
      <c r="C25" s="342"/>
      <c r="D25" s="342"/>
      <c r="E25" s="342"/>
      <c r="F25" s="342"/>
      <c r="G25" s="342"/>
    </row>
  </sheetData>
  <mergeCells count="1">
    <mergeCell ref="B2:D2"/>
  </mergeCells>
  <printOptions horizontalCentered="1"/>
  <pageMargins left="0.59055118110236227" right="0.59055118110236227" top="0.78740157480314965" bottom="0.59055118110236227"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P19"/>
  <sheetViews>
    <sheetView view="pageBreakPreview" topLeftCell="C7" zoomScaleSheetLayoutView="100" workbookViewId="0">
      <selection activeCell="C10" sqref="C10"/>
    </sheetView>
  </sheetViews>
  <sheetFormatPr defaultColWidth="9.140625" defaultRowHeight="15"/>
  <cols>
    <col min="1" max="2" width="9.140625" style="1"/>
    <col min="3" max="3" width="42.5703125" style="1" customWidth="1"/>
    <col min="4" max="5" width="12.85546875" style="1" customWidth="1"/>
    <col min="6" max="6" width="20.5703125" style="1" customWidth="1"/>
    <col min="7" max="7" width="34" style="1" customWidth="1"/>
    <col min="8" max="16384" width="9.140625" style="1"/>
  </cols>
  <sheetData>
    <row r="2" spans="2:16">
      <c r="C2" s="521" t="s">
        <v>536</v>
      </c>
      <c r="E2" s="675" t="str">
        <f>+'BIEU 1 - CC SD ĐẤT'!D2</f>
        <v>CỘNG HÒA XÃ HỘI CHỦ NGHĨA VIỆT NAM</v>
      </c>
      <c r="F2" s="675"/>
      <c r="G2" s="675"/>
    </row>
    <row r="3" spans="2:16">
      <c r="C3" s="498" t="s">
        <v>573</v>
      </c>
      <c r="E3" s="676" t="str">
        <f>+'BIEU 1 - CC SD ĐẤT'!D3</f>
        <v>Độc lập - Tự do - Hạnh phúc</v>
      </c>
      <c r="F3" s="676"/>
      <c r="G3" s="676"/>
    </row>
    <row r="4" spans="2:16" ht="8.25" customHeight="1"/>
    <row r="5" spans="2:16" ht="16.5">
      <c r="B5" s="674" t="s">
        <v>572</v>
      </c>
      <c r="C5" s="674"/>
      <c r="D5" s="674"/>
      <c r="E5" s="674"/>
      <c r="F5" s="674"/>
      <c r="G5" s="674"/>
    </row>
    <row r="6" spans="2:16" ht="32.25" customHeight="1">
      <c r="B6" s="677" t="s">
        <v>541</v>
      </c>
      <c r="C6" s="678"/>
      <c r="D6" s="678"/>
      <c r="E6" s="678"/>
      <c r="F6" s="678"/>
      <c r="G6" s="678"/>
    </row>
    <row r="8" spans="2:16" ht="33">
      <c r="B8" s="522" t="s">
        <v>537</v>
      </c>
      <c r="C8" s="522" t="s">
        <v>764</v>
      </c>
      <c r="D8" s="522" t="s">
        <v>320</v>
      </c>
      <c r="E8" s="522" t="s">
        <v>356</v>
      </c>
      <c r="F8" s="523" t="s">
        <v>602</v>
      </c>
      <c r="G8" s="523" t="s">
        <v>9</v>
      </c>
    </row>
    <row r="9" spans="2:16" ht="25.5" customHeight="1">
      <c r="B9" s="524">
        <v>1</v>
      </c>
      <c r="C9" s="352" t="s">
        <v>357</v>
      </c>
      <c r="D9" s="225" t="s">
        <v>358</v>
      </c>
      <c r="E9" s="553">
        <v>8000</v>
      </c>
      <c r="F9" s="516">
        <f>'BIEU 2-DÂN SỐ  '!F9</f>
        <v>9592</v>
      </c>
      <c r="G9" s="33" t="s">
        <v>581</v>
      </c>
    </row>
    <row r="10" spans="2:16" ht="52.5" customHeight="1">
      <c r="B10" s="524">
        <v>2</v>
      </c>
      <c r="C10" s="352" t="s">
        <v>538</v>
      </c>
      <c r="D10" s="225" t="s">
        <v>571</v>
      </c>
      <c r="E10" s="525">
        <v>14</v>
      </c>
      <c r="F10" s="525">
        <f>'BIEU 1 - CC SD ĐẤT'!E43/100</f>
        <v>18.9923</v>
      </c>
      <c r="G10" s="33" t="s">
        <v>581</v>
      </c>
    </row>
    <row r="11" spans="2:16" ht="114" customHeight="1">
      <c r="B11" s="524">
        <v>3</v>
      </c>
      <c r="C11" s="679" t="s">
        <v>539</v>
      </c>
      <c r="D11" s="680"/>
      <c r="E11" s="681"/>
      <c r="F11" s="526" t="s">
        <v>582</v>
      </c>
      <c r="G11" s="33" t="str">
        <f>+G13</f>
        <v>Đạt</v>
      </c>
    </row>
    <row r="12" spans="2:16" ht="25.5" customHeight="1">
      <c r="B12" s="524">
        <v>4</v>
      </c>
      <c r="C12" s="673" t="s">
        <v>11</v>
      </c>
      <c r="D12" s="673"/>
      <c r="E12" s="673"/>
      <c r="F12" s="673"/>
      <c r="G12" s="673"/>
      <c r="H12" s="249"/>
      <c r="I12" s="249"/>
      <c r="J12" s="249"/>
      <c r="K12" s="249"/>
      <c r="L12" s="249"/>
      <c r="M12" s="249"/>
      <c r="N12" s="249"/>
      <c r="O12" s="249"/>
      <c r="P12" s="249"/>
    </row>
    <row r="13" spans="2:16" ht="20.25" customHeight="1">
      <c r="B13" s="426" t="s">
        <v>266</v>
      </c>
      <c r="C13" s="405" t="s">
        <v>13</v>
      </c>
      <c r="D13" s="225" t="s">
        <v>41</v>
      </c>
      <c r="E13" s="225" t="s">
        <v>42</v>
      </c>
      <c r="F13" s="225" t="str">
        <f>+'BIEU 3 - THU CHI NGÂN SÁCH'!G15</f>
        <v>Dư</v>
      </c>
      <c r="G13" s="225" t="s">
        <v>283</v>
      </c>
      <c r="H13" s="236"/>
      <c r="I13" s="236"/>
      <c r="J13" s="236"/>
      <c r="K13" s="236"/>
      <c r="L13" s="236"/>
      <c r="M13" s="236"/>
      <c r="N13" s="236"/>
      <c r="O13" s="236"/>
      <c r="P13" s="236"/>
    </row>
    <row r="14" spans="2:16" ht="66">
      <c r="B14" s="426" t="s">
        <v>267</v>
      </c>
      <c r="C14" s="405" t="s">
        <v>360</v>
      </c>
      <c r="D14" s="225" t="s">
        <v>43</v>
      </c>
      <c r="E14" s="226" t="s">
        <v>583</v>
      </c>
      <c r="F14" s="226">
        <f>+'BIEU 4-HO NGHEO '!M15</f>
        <v>2.4558708300170902</v>
      </c>
      <c r="G14" s="226" t="str">
        <f>+G13</f>
        <v>Đạt</v>
      </c>
      <c r="H14" s="250"/>
      <c r="I14" s="250"/>
      <c r="J14" s="250"/>
      <c r="K14" s="250"/>
      <c r="L14" s="250"/>
      <c r="M14" s="250"/>
      <c r="N14" s="250"/>
      <c r="O14" s="250"/>
      <c r="P14" s="250"/>
    </row>
    <row r="15" spans="2:16" ht="20.25" customHeight="1">
      <c r="B15" s="527" t="s">
        <v>540</v>
      </c>
      <c r="C15" s="528" t="s">
        <v>17</v>
      </c>
      <c r="D15" s="529" t="s">
        <v>43</v>
      </c>
      <c r="E15" s="529">
        <v>65</v>
      </c>
      <c r="F15" s="530">
        <f>+'BIEU 5-PHI NONG NGHIEP'!G9</f>
        <v>78.789795488087705</v>
      </c>
      <c r="G15" s="530" t="str">
        <f>+G14</f>
        <v>Đạt</v>
      </c>
      <c r="H15" s="250"/>
      <c r="I15" s="250"/>
      <c r="J15" s="250"/>
      <c r="K15" s="250"/>
      <c r="L15" s="250"/>
      <c r="M15" s="250"/>
      <c r="N15" s="250"/>
      <c r="O15" s="250"/>
      <c r="P15" s="250"/>
    </row>
    <row r="16" spans="2:16" s="531" customFormat="1"/>
    <row r="17" spans="2:7" s="533" customFormat="1">
      <c r="B17" s="532"/>
      <c r="C17" s="532"/>
      <c r="D17" s="532"/>
      <c r="E17" s="672" t="str">
        <f>+'BIEU 2-DÂN SỐ  '!B12</f>
        <v>UBND HUYỆN PHÚ LỘC</v>
      </c>
      <c r="F17" s="672"/>
      <c r="G17" s="672"/>
    </row>
    <row r="18" spans="2:7" s="533" customFormat="1">
      <c r="B18" s="532"/>
      <c r="C18" s="532"/>
      <c r="D18" s="532"/>
      <c r="E18" s="532"/>
      <c r="F18" s="532"/>
      <c r="G18" s="532"/>
    </row>
    <row r="19" spans="2:7" s="533" customFormat="1">
      <c r="B19" s="532"/>
      <c r="C19" s="532"/>
      <c r="D19" s="532"/>
      <c r="E19" s="532"/>
      <c r="F19" s="532"/>
      <c r="G19" s="532"/>
    </row>
  </sheetData>
  <mergeCells count="7">
    <mergeCell ref="E17:G17"/>
    <mergeCell ref="C12:G12"/>
    <mergeCell ref="B5:G5"/>
    <mergeCell ref="E2:G2"/>
    <mergeCell ref="E3:G3"/>
    <mergeCell ref="B6:G6"/>
    <mergeCell ref="C11:E11"/>
  </mergeCells>
  <conditionalFormatting sqref="F9">
    <cfRule type="cellIs" dxfId="1" priority="3" operator="lessThan">
      <formula>8000</formula>
    </cfRule>
  </conditionalFormatting>
  <conditionalFormatting sqref="F15">
    <cfRule type="cellIs" dxfId="0" priority="1" operator="lessThan">
      <formula>65</formula>
    </cfRule>
  </conditionalFormatting>
  <printOptions horizontalCentered="1"/>
  <pageMargins left="0.70866141732283472" right="0.70866141732283472" top="0.74803149606299213" bottom="0.74803149606299213" header="0.31496062992125984" footer="0.31496062992125984"/>
  <pageSetup paperSize="9" scale="9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51"/>
  <sheetViews>
    <sheetView view="pageBreakPreview" topLeftCell="A28" zoomScale="70" zoomScaleNormal="60" zoomScaleSheetLayoutView="70" workbookViewId="0">
      <selection activeCell="E9" sqref="E9"/>
    </sheetView>
  </sheetViews>
  <sheetFormatPr defaultColWidth="9.140625" defaultRowHeight="16.5"/>
  <cols>
    <col min="1" max="1" width="9.140625" style="74"/>
    <col min="2" max="2" width="9.85546875" style="419" customWidth="1"/>
    <col min="3" max="3" width="43.28515625" style="74" customWidth="1"/>
    <col min="4" max="4" width="9.42578125" style="74" hidden="1" customWidth="1"/>
    <col min="5" max="5" width="28.85546875" style="74" customWidth="1"/>
    <col min="6" max="6" width="25.140625" style="74" customWidth="1"/>
    <col min="7" max="7" width="12.85546875" style="74" customWidth="1"/>
    <col min="8" max="8" width="15.140625" style="74" bestFit="1" customWidth="1"/>
    <col min="9" max="11" width="9.140625" style="74"/>
    <col min="12" max="12" width="8.7109375" style="74" customWidth="1"/>
    <col min="13" max="16384" width="9.140625" style="74"/>
  </cols>
  <sheetData>
    <row r="1" spans="2:12">
      <c r="F1" s="230"/>
    </row>
    <row r="2" spans="2:12" ht="26.25" customHeight="1">
      <c r="B2" s="688" t="str">
        <f>'BIEU 2-DÂN SỐ  '!B2:C2</f>
        <v>UBND HUYỆN PHÚ LỘC</v>
      </c>
      <c r="C2" s="688"/>
      <c r="D2" s="683" t="s">
        <v>1</v>
      </c>
      <c r="E2" s="683"/>
      <c r="F2" s="683"/>
      <c r="G2" s="231"/>
    </row>
    <row r="3" spans="2:12" ht="24" customHeight="1">
      <c r="B3" s="683" t="s">
        <v>294</v>
      </c>
      <c r="C3" s="683"/>
      <c r="D3" s="683" t="s">
        <v>321</v>
      </c>
      <c r="E3" s="683"/>
      <c r="F3" s="683"/>
      <c r="G3" s="231"/>
    </row>
    <row r="4" spans="2:12" ht="21" customHeight="1">
      <c r="D4" s="689" t="str">
        <f>'Đầu vào'!D3</f>
        <v>Phú Lộc, ngày …. tháng …. năm 2022</v>
      </c>
      <c r="E4" s="689"/>
      <c r="F4" s="689"/>
      <c r="G4" s="232"/>
    </row>
    <row r="5" spans="2:12" ht="0.75" customHeight="1"/>
    <row r="6" spans="2:12" ht="40.5" customHeight="1">
      <c r="B6" s="684" t="s">
        <v>765</v>
      </c>
      <c r="C6" s="684"/>
      <c r="D6" s="684"/>
      <c r="E6" s="684"/>
      <c r="F6" s="684"/>
      <c r="G6" s="231"/>
    </row>
    <row r="7" spans="2:12" ht="12" customHeight="1">
      <c r="K7" s="233"/>
      <c r="L7" s="233"/>
    </row>
    <row r="8" spans="2:12" ht="30.75" customHeight="1">
      <c r="B8" s="463" t="s">
        <v>3</v>
      </c>
      <c r="C8" s="690" t="s">
        <v>479</v>
      </c>
      <c r="D8" s="690"/>
      <c r="E8" s="464" t="s">
        <v>364</v>
      </c>
      <c r="F8" s="464" t="s">
        <v>286</v>
      </c>
      <c r="G8" s="420"/>
      <c r="K8" s="233"/>
      <c r="L8" s="234"/>
    </row>
    <row r="9" spans="2:12" s="231" customFormat="1" ht="25.5" customHeight="1">
      <c r="B9" s="465">
        <v>1</v>
      </c>
      <c r="C9" s="687" t="s">
        <v>480</v>
      </c>
      <c r="D9" s="687"/>
      <c r="E9" s="466">
        <f>E10+E15+E19+E20+E21</f>
        <v>1456.75</v>
      </c>
      <c r="F9" s="514"/>
      <c r="G9" s="420"/>
      <c r="K9" s="412"/>
      <c r="L9" s="234"/>
    </row>
    <row r="10" spans="2:12" s="231" customFormat="1" ht="20.100000000000001" customHeight="1">
      <c r="B10" s="467" t="s">
        <v>12</v>
      </c>
      <c r="C10" s="682" t="s">
        <v>473</v>
      </c>
      <c r="D10" s="682"/>
      <c r="E10" s="554">
        <f>E11+E14</f>
        <v>657.55000000000007</v>
      </c>
      <c r="F10" s="469"/>
      <c r="G10" s="420"/>
      <c r="H10" s="414"/>
      <c r="K10" s="412"/>
      <c r="L10" s="234"/>
    </row>
    <row r="11" spans="2:12" ht="20.100000000000001" customHeight="1">
      <c r="B11" s="467" t="s">
        <v>457</v>
      </c>
      <c r="C11" s="682" t="s">
        <v>472</v>
      </c>
      <c r="D11" s="682"/>
      <c r="E11" s="554">
        <f>E12+E13</f>
        <v>457.51000000000005</v>
      </c>
      <c r="F11" s="470"/>
      <c r="G11" s="235"/>
      <c r="H11" s="431"/>
      <c r="K11" s="233"/>
      <c r="L11" s="236"/>
    </row>
    <row r="12" spans="2:12" ht="20.100000000000001" customHeight="1">
      <c r="B12" s="467" t="s">
        <v>481</v>
      </c>
      <c r="C12" s="682" t="s">
        <v>458</v>
      </c>
      <c r="D12" s="682"/>
      <c r="E12" s="554">
        <v>413.47</v>
      </c>
      <c r="F12" s="468"/>
      <c r="G12" s="235"/>
      <c r="K12" s="233"/>
      <c r="L12" s="236"/>
    </row>
    <row r="13" spans="2:12" s="349" customFormat="1" ht="20.100000000000001" customHeight="1">
      <c r="B13" s="467" t="s">
        <v>482</v>
      </c>
      <c r="C13" s="682" t="s">
        <v>459</v>
      </c>
      <c r="D13" s="682"/>
      <c r="E13" s="554">
        <v>44.04</v>
      </c>
      <c r="F13" s="470"/>
      <c r="G13" s="353"/>
      <c r="K13" s="354"/>
      <c r="L13" s="355"/>
    </row>
    <row r="14" spans="2:12" s="349" customFormat="1" ht="20.100000000000001" customHeight="1">
      <c r="B14" s="467" t="s">
        <v>460</v>
      </c>
      <c r="C14" s="682" t="s">
        <v>461</v>
      </c>
      <c r="D14" s="682"/>
      <c r="E14" s="554">
        <v>200.04</v>
      </c>
      <c r="F14" s="468"/>
      <c r="G14" s="353"/>
      <c r="K14" s="354"/>
      <c r="L14" s="355"/>
    </row>
    <row r="15" spans="2:12" s="349" customFormat="1" ht="20.100000000000001" customHeight="1">
      <c r="B15" s="467" t="s">
        <v>14</v>
      </c>
      <c r="C15" s="682" t="s">
        <v>462</v>
      </c>
      <c r="D15" s="682"/>
      <c r="E15" s="559">
        <f>E16+E17+E18</f>
        <v>763.16</v>
      </c>
      <c r="F15" s="471"/>
      <c r="G15" s="353"/>
      <c r="K15" s="354"/>
      <c r="L15" s="355"/>
    </row>
    <row r="16" spans="2:12" s="349" customFormat="1" ht="20.100000000000001" customHeight="1">
      <c r="B16" s="467" t="s">
        <v>483</v>
      </c>
      <c r="C16" s="682" t="s">
        <v>463</v>
      </c>
      <c r="D16" s="682"/>
      <c r="E16" s="554">
        <v>763.16</v>
      </c>
      <c r="F16" s="471"/>
      <c r="G16" s="353"/>
      <c r="K16" s="354"/>
      <c r="L16" s="355"/>
    </row>
    <row r="17" spans="2:12" ht="20.100000000000001" customHeight="1">
      <c r="B17" s="467" t="s">
        <v>484</v>
      </c>
      <c r="C17" s="682" t="s">
        <v>464</v>
      </c>
      <c r="D17" s="682"/>
      <c r="E17" s="499">
        <v>0</v>
      </c>
      <c r="F17" s="471"/>
      <c r="G17" s="235"/>
      <c r="K17" s="233"/>
      <c r="L17" s="236"/>
    </row>
    <row r="18" spans="2:12" ht="20.100000000000001" customHeight="1">
      <c r="B18" s="467" t="s">
        <v>485</v>
      </c>
      <c r="C18" s="682" t="s">
        <v>486</v>
      </c>
      <c r="D18" s="682"/>
      <c r="E18" s="499">
        <v>0</v>
      </c>
      <c r="F18" s="471"/>
      <c r="G18" s="235"/>
      <c r="K18" s="233"/>
      <c r="L18" s="236"/>
    </row>
    <row r="19" spans="2:12" s="349" customFormat="1" ht="20.100000000000001" customHeight="1">
      <c r="B19" s="467" t="s">
        <v>15</v>
      </c>
      <c r="C19" s="682" t="s">
        <v>487</v>
      </c>
      <c r="D19" s="682"/>
      <c r="E19" s="555">
        <v>36.04</v>
      </c>
      <c r="F19" s="471"/>
      <c r="G19" s="353"/>
      <c r="K19" s="354"/>
      <c r="L19" s="355"/>
    </row>
    <row r="20" spans="2:12" s="349" customFormat="1" ht="20.100000000000001" customHeight="1">
      <c r="B20" s="467" t="s">
        <v>66</v>
      </c>
      <c r="C20" s="682" t="s">
        <v>488</v>
      </c>
      <c r="D20" s="682"/>
      <c r="E20" s="499">
        <v>0</v>
      </c>
      <c r="F20" s="471"/>
      <c r="G20" s="353"/>
      <c r="K20" s="354"/>
      <c r="L20" s="355"/>
    </row>
    <row r="21" spans="2:12" s="349" customFormat="1" ht="20.100000000000001" customHeight="1">
      <c r="B21" s="467" t="s">
        <v>67</v>
      </c>
      <c r="C21" s="682" t="s">
        <v>465</v>
      </c>
      <c r="D21" s="682"/>
      <c r="E21" s="499">
        <v>0</v>
      </c>
      <c r="F21" s="471"/>
      <c r="G21" s="353"/>
      <c r="K21" s="354"/>
      <c r="L21" s="355"/>
    </row>
    <row r="22" spans="2:12" s="349" customFormat="1" ht="24.95" customHeight="1">
      <c r="B22" s="465">
        <v>2</v>
      </c>
      <c r="C22" s="687" t="s">
        <v>489</v>
      </c>
      <c r="D22" s="687"/>
      <c r="E22" s="472">
        <f>E23+E26+E33+E34+E35+E36+E37+E38</f>
        <v>432.51</v>
      </c>
      <c r="F22" s="471"/>
      <c r="G22" s="353"/>
      <c r="K22" s="354"/>
      <c r="L22" s="355"/>
    </row>
    <row r="23" spans="2:12" s="349" customFormat="1" ht="20.100000000000001" customHeight="1">
      <c r="B23" s="556" t="s">
        <v>18</v>
      </c>
      <c r="C23" s="685" t="s">
        <v>466</v>
      </c>
      <c r="D23" s="685"/>
      <c r="E23" s="559">
        <f>E24+E25</f>
        <v>74.77</v>
      </c>
      <c r="F23" s="471"/>
      <c r="G23" s="353"/>
      <c r="K23" s="354"/>
      <c r="L23" s="355"/>
    </row>
    <row r="24" spans="2:12" s="349" customFormat="1" ht="20.100000000000001" customHeight="1">
      <c r="B24" s="556" t="s">
        <v>490</v>
      </c>
      <c r="C24" s="685" t="s">
        <v>491</v>
      </c>
      <c r="D24" s="685"/>
      <c r="E24" s="554">
        <v>74.77</v>
      </c>
      <c r="F24" s="471"/>
      <c r="G24" s="353"/>
      <c r="K24" s="354"/>
      <c r="L24" s="356"/>
    </row>
    <row r="25" spans="2:12" s="231" customFormat="1" ht="20.100000000000001" customHeight="1">
      <c r="B25" s="556" t="s">
        <v>492</v>
      </c>
      <c r="C25" s="685" t="s">
        <v>493</v>
      </c>
      <c r="D25" s="685"/>
      <c r="E25" s="499">
        <v>0</v>
      </c>
      <c r="F25" s="471"/>
      <c r="G25" s="420"/>
      <c r="H25" s="417"/>
      <c r="K25" s="412"/>
      <c r="L25" s="234"/>
    </row>
    <row r="26" spans="2:12" s="349" customFormat="1" ht="20.100000000000001" customHeight="1">
      <c r="B26" s="556" t="s">
        <v>30</v>
      </c>
      <c r="C26" s="685" t="s">
        <v>467</v>
      </c>
      <c r="D26" s="685"/>
      <c r="E26" s="473">
        <f>E27+E28+E29+E30+E31+E32</f>
        <v>287.60000000000002</v>
      </c>
      <c r="F26" s="471"/>
      <c r="G26" s="353"/>
      <c r="K26" s="354"/>
      <c r="L26" s="355"/>
    </row>
    <row r="27" spans="2:12" s="231" customFormat="1" ht="20.100000000000001" customHeight="1">
      <c r="B27" s="556" t="s">
        <v>494</v>
      </c>
      <c r="C27" s="685" t="s">
        <v>468</v>
      </c>
      <c r="D27" s="685"/>
      <c r="E27" s="554">
        <v>0.35</v>
      </c>
      <c r="F27" s="471"/>
      <c r="G27" s="420"/>
      <c r="K27" s="412"/>
      <c r="L27" s="413"/>
    </row>
    <row r="28" spans="2:12" s="231" customFormat="1" ht="20.100000000000001" customHeight="1">
      <c r="B28" s="556" t="s">
        <v>495</v>
      </c>
      <c r="C28" s="685" t="s">
        <v>574</v>
      </c>
      <c r="D28" s="685"/>
      <c r="E28" s="652">
        <v>0</v>
      </c>
      <c r="F28" s="471"/>
      <c r="G28" s="420"/>
      <c r="K28" s="412"/>
      <c r="L28" s="413"/>
    </row>
    <row r="29" spans="2:12" s="349" customFormat="1" ht="20.100000000000001" customHeight="1">
      <c r="B29" s="556" t="s">
        <v>496</v>
      </c>
      <c r="C29" s="557" t="s">
        <v>575</v>
      </c>
      <c r="D29" s="557"/>
      <c r="E29" s="653">
        <v>0</v>
      </c>
      <c r="F29" s="471"/>
      <c r="G29" s="353"/>
      <c r="K29" s="354"/>
      <c r="L29" s="355"/>
    </row>
    <row r="30" spans="2:12" s="349" customFormat="1" ht="20.100000000000001" customHeight="1">
      <c r="B30" s="556" t="s">
        <v>497</v>
      </c>
      <c r="C30" s="685" t="s">
        <v>469</v>
      </c>
      <c r="D30" s="685"/>
      <c r="E30" s="554">
        <v>14.09</v>
      </c>
      <c r="F30" s="471"/>
      <c r="G30" s="353"/>
      <c r="K30" s="354"/>
      <c r="L30" s="355"/>
    </row>
    <row r="31" spans="2:12" s="349" customFormat="1" ht="20.100000000000001" customHeight="1">
      <c r="B31" s="556" t="s">
        <v>498</v>
      </c>
      <c r="C31" s="685" t="s">
        <v>474</v>
      </c>
      <c r="D31" s="685"/>
      <c r="E31" s="554">
        <v>88.81</v>
      </c>
      <c r="F31" s="471"/>
      <c r="G31" s="353"/>
      <c r="K31" s="354"/>
      <c r="L31" s="355"/>
    </row>
    <row r="32" spans="2:12" s="349" customFormat="1" ht="20.100000000000001" customHeight="1">
      <c r="B32" s="556" t="s">
        <v>576</v>
      </c>
      <c r="C32" s="685" t="s">
        <v>499</v>
      </c>
      <c r="D32" s="685"/>
      <c r="E32" s="554">
        <v>184.35</v>
      </c>
      <c r="F32" s="471"/>
      <c r="G32" s="353"/>
      <c r="K32" s="354"/>
      <c r="L32" s="355"/>
    </row>
    <row r="33" spans="2:12" s="349" customFormat="1" ht="20.100000000000001" customHeight="1">
      <c r="B33" s="556" t="s">
        <v>31</v>
      </c>
      <c r="C33" s="685" t="s">
        <v>577</v>
      </c>
      <c r="D33" s="685"/>
      <c r="E33" s="555">
        <v>2.0699999999999998</v>
      </c>
      <c r="F33" s="471"/>
      <c r="G33" s="353"/>
      <c r="K33" s="354"/>
      <c r="L33" s="355"/>
    </row>
    <row r="34" spans="2:12" s="349" customFormat="1" ht="20.100000000000001" customHeight="1">
      <c r="B34" s="556" t="s">
        <v>32</v>
      </c>
      <c r="C34" s="685" t="s">
        <v>578</v>
      </c>
      <c r="D34" s="685"/>
      <c r="E34" s="555">
        <v>7.83</v>
      </c>
      <c r="F34" s="471"/>
      <c r="G34" s="353"/>
      <c r="K34" s="354"/>
      <c r="L34" s="355"/>
    </row>
    <row r="35" spans="2:12" s="349" customFormat="1" ht="20.100000000000001" customHeight="1">
      <c r="B35" s="556" t="s">
        <v>32</v>
      </c>
      <c r="C35" s="685" t="s">
        <v>475</v>
      </c>
      <c r="D35" s="685"/>
      <c r="E35" s="554">
        <v>41.77</v>
      </c>
      <c r="F35" s="471"/>
      <c r="G35" s="353"/>
      <c r="K35" s="354"/>
      <c r="L35" s="355"/>
    </row>
    <row r="36" spans="2:12" s="349" customFormat="1" ht="20.100000000000001" customHeight="1">
      <c r="B36" s="556" t="s">
        <v>33</v>
      </c>
      <c r="C36" s="685" t="s">
        <v>579</v>
      </c>
      <c r="D36" s="685"/>
      <c r="E36" s="554">
        <v>18.3</v>
      </c>
      <c r="F36" s="471"/>
      <c r="G36" s="353"/>
      <c r="K36" s="354"/>
      <c r="L36" s="355"/>
    </row>
    <row r="37" spans="2:12" s="349" customFormat="1" ht="20.100000000000001" customHeight="1">
      <c r="B37" s="556" t="s">
        <v>34</v>
      </c>
      <c r="C37" s="557" t="s">
        <v>580</v>
      </c>
      <c r="D37" s="557"/>
      <c r="E37" s="554">
        <v>0.17</v>
      </c>
      <c r="F37" s="471"/>
      <c r="G37" s="353"/>
      <c r="K37" s="354"/>
      <c r="L37" s="355"/>
    </row>
    <row r="38" spans="2:12" s="349" customFormat="1" ht="20.100000000000001" customHeight="1">
      <c r="B38" s="556" t="s">
        <v>35</v>
      </c>
      <c r="C38" s="685" t="s">
        <v>470</v>
      </c>
      <c r="D38" s="685"/>
      <c r="E38" s="499">
        <v>0</v>
      </c>
      <c r="F38" s="469"/>
      <c r="G38" s="353"/>
      <c r="K38" s="354"/>
      <c r="L38" s="355"/>
    </row>
    <row r="39" spans="2:12" s="231" customFormat="1" ht="24.95" customHeight="1">
      <c r="B39" s="465">
        <v>3</v>
      </c>
      <c r="C39" s="687" t="s">
        <v>500</v>
      </c>
      <c r="D39" s="687"/>
      <c r="E39" s="472">
        <f>E40+E41+E42</f>
        <v>9.9699999999999989</v>
      </c>
      <c r="F39" s="471"/>
      <c r="G39" s="420">
        <f>+E39/E43</f>
        <v>5.2494958483174751E-3</v>
      </c>
      <c r="K39" s="412"/>
      <c r="L39" s="234"/>
    </row>
    <row r="40" spans="2:12" s="231" customFormat="1" ht="20.100000000000001" customHeight="1">
      <c r="B40" s="467" t="s">
        <v>263</v>
      </c>
      <c r="C40" s="682" t="s">
        <v>365</v>
      </c>
      <c r="D40" s="682"/>
      <c r="E40" s="558">
        <v>9.3699999999999992</v>
      </c>
      <c r="F40" s="471"/>
      <c r="G40" s="420"/>
      <c r="K40" s="412"/>
      <c r="L40" s="234"/>
    </row>
    <row r="41" spans="2:12" s="231" customFormat="1" ht="20.100000000000001" customHeight="1">
      <c r="B41" s="467" t="s">
        <v>359</v>
      </c>
      <c r="C41" s="682" t="s">
        <v>366</v>
      </c>
      <c r="D41" s="682"/>
      <c r="E41" s="558">
        <v>0.6</v>
      </c>
      <c r="F41" s="471"/>
      <c r="G41" s="420"/>
      <c r="K41" s="412"/>
      <c r="L41" s="234"/>
    </row>
    <row r="42" spans="2:12" s="231" customFormat="1" ht="20.100000000000001" customHeight="1">
      <c r="B42" s="467" t="s">
        <v>361</v>
      </c>
      <c r="C42" s="682" t="s">
        <v>367</v>
      </c>
      <c r="D42" s="682"/>
      <c r="E42" s="556">
        <v>0</v>
      </c>
      <c r="F42" s="471"/>
      <c r="G42" s="420"/>
      <c r="K42" s="412"/>
      <c r="L42" s="234"/>
    </row>
    <row r="43" spans="2:12" s="231" customFormat="1" ht="24.75" customHeight="1">
      <c r="B43" s="686" t="s">
        <v>501</v>
      </c>
      <c r="C43" s="686"/>
      <c r="D43" s="474"/>
      <c r="E43" s="466">
        <f>E9+E22+E39</f>
        <v>1899.23</v>
      </c>
      <c r="F43" s="471"/>
      <c r="G43" s="420"/>
      <c r="K43" s="412"/>
      <c r="L43" s="234"/>
    </row>
    <row r="44" spans="2:12" ht="21.75" customHeight="1">
      <c r="K44" s="233"/>
      <c r="L44" s="233"/>
    </row>
    <row r="45" spans="2:12" ht="24.75" customHeight="1">
      <c r="B45" s="683" t="str">
        <f>B2</f>
        <v>UBND HUYỆN PHÚ LỘC</v>
      </c>
      <c r="C45" s="683"/>
      <c r="D45" s="684" t="str">
        <f>B3</f>
        <v>PHÒNG TÀI NGUYÊN VÀ MÔI TRƯỜNG</v>
      </c>
      <c r="E45" s="684"/>
      <c r="F45" s="684"/>
      <c r="G45" s="237"/>
      <c r="K45" s="233"/>
      <c r="L45" s="233"/>
    </row>
    <row r="47" spans="2:12">
      <c r="B47" s="238"/>
    </row>
    <row r="48" spans="2:12">
      <c r="B48" s="419">
        <f>4.32+14.56+0.09</f>
        <v>18.970000000000002</v>
      </c>
      <c r="C48" s="168"/>
    </row>
    <row r="50" spans="3:3">
      <c r="C50" s="239"/>
    </row>
    <row r="51" spans="3:3">
      <c r="C51" s="168"/>
    </row>
  </sheetData>
  <mergeCells count="42">
    <mergeCell ref="C24:D24"/>
    <mergeCell ref="C25:D25"/>
    <mergeCell ref="C27:D27"/>
    <mergeCell ref="C38:D38"/>
    <mergeCell ref="C17:D17"/>
    <mergeCell ref="C18:D18"/>
    <mergeCell ref="C19:D19"/>
    <mergeCell ref="C22:D22"/>
    <mergeCell ref="C23:D23"/>
    <mergeCell ref="C20:D20"/>
    <mergeCell ref="C21:D21"/>
    <mergeCell ref="C16:D16"/>
    <mergeCell ref="B2:C2"/>
    <mergeCell ref="D2:F2"/>
    <mergeCell ref="B3:C3"/>
    <mergeCell ref="D3:F3"/>
    <mergeCell ref="D4:F4"/>
    <mergeCell ref="B6:F6"/>
    <mergeCell ref="C8:D8"/>
    <mergeCell ref="C9:D9"/>
    <mergeCell ref="C10:D10"/>
    <mergeCell ref="C12:D12"/>
    <mergeCell ref="C13:D13"/>
    <mergeCell ref="C11:D11"/>
    <mergeCell ref="C14:D14"/>
    <mergeCell ref="C15:D15"/>
    <mergeCell ref="C42:D42"/>
    <mergeCell ref="B45:C45"/>
    <mergeCell ref="D45:F45"/>
    <mergeCell ref="C40:D40"/>
    <mergeCell ref="C26:D26"/>
    <mergeCell ref="C28:D28"/>
    <mergeCell ref="C30:D30"/>
    <mergeCell ref="C31:D31"/>
    <mergeCell ref="C32:D32"/>
    <mergeCell ref="C33:D33"/>
    <mergeCell ref="C34:D34"/>
    <mergeCell ref="B43:C43"/>
    <mergeCell ref="C41:D41"/>
    <mergeCell ref="C39:D39"/>
    <mergeCell ref="C35:D35"/>
    <mergeCell ref="C36:D36"/>
  </mergeCells>
  <printOptions horizontalCentered="1"/>
  <pageMargins left="0.98425196850393704" right="0.59055118110236227" top="0.59055118110236227" bottom="0.59055118110236227" header="0" footer="0"/>
  <pageSetup paperSize="9" scale="79" fitToHeight="0" orientation="portrait" r:id="rId1"/>
  <rowBreaks count="1" manualBreakCount="1">
    <brk id="45" min="1"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J13"/>
  <sheetViews>
    <sheetView view="pageBreakPreview" topLeftCell="B1" zoomScale="85" zoomScaleSheetLayoutView="85" workbookViewId="0">
      <selection activeCell="F9" sqref="F9"/>
    </sheetView>
  </sheetViews>
  <sheetFormatPr defaultColWidth="9.140625" defaultRowHeight="16.5"/>
  <cols>
    <col min="1" max="1" width="9.140625" style="2"/>
    <col min="2" max="2" width="7.140625" style="2" customWidth="1"/>
    <col min="3" max="3" width="40" style="2" customWidth="1"/>
    <col min="4" max="4" width="16.85546875" style="2" customWidth="1"/>
    <col min="5" max="5" width="17.5703125" style="2" customWidth="1"/>
    <col min="6" max="6" width="18.42578125" style="2" customWidth="1"/>
    <col min="7" max="7" width="25.85546875" style="2" customWidth="1"/>
    <col min="8" max="8" width="9.140625" style="2" customWidth="1"/>
    <col min="9" max="16384" width="9.140625" style="2"/>
  </cols>
  <sheetData>
    <row r="2" spans="2:10" s="51" customFormat="1">
      <c r="B2" s="692" t="str">
        <f>+'Đầu vào'!C3</f>
        <v>UBND HUYỆN PHÚ LỘC</v>
      </c>
      <c r="C2" s="692"/>
      <c r="D2" s="683" t="s">
        <v>1</v>
      </c>
      <c r="E2" s="683"/>
      <c r="F2" s="683"/>
      <c r="G2" s="683"/>
    </row>
    <row r="3" spans="2:10" s="51" customFormat="1" ht="23.25" customHeight="1">
      <c r="B3" s="683" t="str">
        <f>+'Đầu vào'!D8</f>
        <v>CHI CỤC THỐNG KÊ</v>
      </c>
      <c r="C3" s="683"/>
      <c r="D3" s="693" t="str">
        <f>'BIEU 1 - CC SD ĐẤT'!D3:F3</f>
        <v>Độc lập - Tự do - Hạnh phúc</v>
      </c>
      <c r="E3" s="693"/>
      <c r="F3" s="693"/>
      <c r="G3" s="693"/>
    </row>
    <row r="4" spans="2:10" s="51" customFormat="1" ht="30.75" customHeight="1">
      <c r="D4" s="689" t="str">
        <f>+'Đầu vào'!D3</f>
        <v>Phú Lộc, ngày …. tháng …. năm 2022</v>
      </c>
      <c r="E4" s="689"/>
      <c r="F4" s="689"/>
      <c r="G4" s="689"/>
    </row>
    <row r="5" spans="2:10" ht="21" customHeight="1"/>
    <row r="6" spans="2:10" ht="36" customHeight="1">
      <c r="B6" s="694" t="str">
        <f>+'Đầu vào'!C8</f>
        <v>BIỂU 02: THỐNG KÊ DÂN SỐ KHU VỰC DỰ KIẾN THÀNH LẬP THỊ TRẤN LA SƠN NĂM 2021</v>
      </c>
      <c r="C6" s="695"/>
      <c r="D6" s="695"/>
      <c r="E6" s="695"/>
      <c r="F6" s="695"/>
      <c r="G6" s="695"/>
    </row>
    <row r="7" spans="2:10" ht="25.5" customHeight="1"/>
    <row r="8" spans="2:10" s="188" customFormat="1" ht="57" customHeight="1">
      <c r="B8" s="350" t="s">
        <v>3</v>
      </c>
      <c r="C8" s="350" t="s">
        <v>419</v>
      </c>
      <c r="D8" s="351" t="s">
        <v>544</v>
      </c>
      <c r="E8" s="351" t="s">
        <v>543</v>
      </c>
      <c r="F8" s="351" t="s">
        <v>545</v>
      </c>
      <c r="G8" s="350" t="s">
        <v>286</v>
      </c>
    </row>
    <row r="9" spans="2:10" s="51" customFormat="1" ht="31.15" customHeight="1">
      <c r="B9" s="258">
        <v>1</v>
      </c>
      <c r="C9" s="159" t="s">
        <v>602</v>
      </c>
      <c r="D9" s="512">
        <v>8800</v>
      </c>
      <c r="E9" s="513">
        <v>792</v>
      </c>
      <c r="F9" s="513">
        <f>D9+E9</f>
        <v>9592</v>
      </c>
      <c r="G9" s="160"/>
      <c r="J9" s="83"/>
    </row>
    <row r="10" spans="2:10" s="51" customFormat="1" ht="31.15" hidden="1" customHeight="1">
      <c r="B10" s="258">
        <v>2</v>
      </c>
      <c r="C10" s="159" t="s">
        <v>415</v>
      </c>
      <c r="D10" s="198"/>
      <c r="E10" s="195"/>
      <c r="F10" s="195"/>
      <c r="G10" s="160"/>
      <c r="J10" s="83"/>
    </row>
    <row r="11" spans="2:10" ht="17.25" customHeight="1">
      <c r="B11" s="212"/>
      <c r="C11" s="212"/>
      <c r="D11" s="212"/>
      <c r="E11" s="212"/>
      <c r="F11" s="212"/>
      <c r="G11" s="212"/>
    </row>
    <row r="12" spans="2:10" ht="25.5" customHeight="1">
      <c r="B12" s="691" t="str">
        <f>+B2</f>
        <v>UBND HUYỆN PHÚ LỘC</v>
      </c>
      <c r="C12" s="691"/>
      <c r="D12" s="691" t="s">
        <v>291</v>
      </c>
      <c r="E12" s="691"/>
      <c r="F12" s="691"/>
      <c r="G12" s="691"/>
      <c r="H12" s="77"/>
    </row>
    <row r="13" spans="2:10" ht="21" customHeight="1">
      <c r="B13" s="213"/>
      <c r="C13" s="214"/>
      <c r="D13" s="214"/>
      <c r="E13" s="211"/>
      <c r="F13" s="211"/>
      <c r="G13" s="211"/>
    </row>
  </sheetData>
  <mergeCells count="8">
    <mergeCell ref="B12:C12"/>
    <mergeCell ref="D12:G12"/>
    <mergeCell ref="B2:C2"/>
    <mergeCell ref="D2:G2"/>
    <mergeCell ref="B3:C3"/>
    <mergeCell ref="D3:G3"/>
    <mergeCell ref="D4:G4"/>
    <mergeCell ref="B6:G6"/>
  </mergeCells>
  <printOptions horizontalCentered="1"/>
  <pageMargins left="0.98425196850393704" right="0.59055118110236227" top="0.78740157480314965" bottom="0.78740157480314965" header="0" footer="0"/>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L30"/>
  <sheetViews>
    <sheetView view="pageBreakPreview" topLeftCell="B16" zoomScale="70" zoomScaleSheetLayoutView="70" workbookViewId="0">
      <selection activeCell="F20" sqref="F20"/>
    </sheetView>
  </sheetViews>
  <sheetFormatPr defaultColWidth="9.140625" defaultRowHeight="16.5"/>
  <cols>
    <col min="1" max="2" width="9.140625" style="74"/>
    <col min="3" max="3" width="44.5703125" style="74" customWidth="1"/>
    <col min="4" max="4" width="9.140625" style="74"/>
    <col min="5" max="5" width="13.85546875" style="74" hidden="1" customWidth="1"/>
    <col min="6" max="6" width="16.7109375" style="74" customWidth="1"/>
    <col min="7" max="7" width="16.42578125" style="74" customWidth="1"/>
    <col min="8" max="8" width="15.42578125" style="74" customWidth="1"/>
    <col min="9" max="9" width="13" style="74" customWidth="1"/>
    <col min="10" max="16384" width="9.140625" style="74"/>
  </cols>
  <sheetData>
    <row r="2" spans="1:10" s="231" customFormat="1">
      <c r="B2" s="692" t="str">
        <f>+'Đầu vào'!C3</f>
        <v>UBND HUYỆN PHÚ LỘC</v>
      </c>
      <c r="C2" s="692"/>
      <c r="D2" s="683" t="s">
        <v>1</v>
      </c>
      <c r="E2" s="683"/>
      <c r="F2" s="683"/>
      <c r="G2" s="683"/>
      <c r="H2" s="683"/>
      <c r="I2" s="683"/>
    </row>
    <row r="3" spans="1:10" s="231" customFormat="1" ht="23.25" customHeight="1">
      <c r="B3" s="683" t="str">
        <f>+'Đầu vào'!D9</f>
        <v>CHI CỤC THỐNG KÊ</v>
      </c>
      <c r="C3" s="683"/>
      <c r="D3" s="693" t="s">
        <v>2</v>
      </c>
      <c r="E3" s="693"/>
      <c r="F3" s="693"/>
      <c r="G3" s="693"/>
      <c r="H3" s="693"/>
      <c r="I3" s="693"/>
    </row>
    <row r="4" spans="1:10" s="231" customFormat="1" ht="20.25" customHeight="1">
      <c r="D4" s="689" t="str">
        <f>+'Đầu vào'!D3</f>
        <v>Phú Lộc, ngày …. tháng …. năm 2022</v>
      </c>
      <c r="E4" s="689"/>
      <c r="F4" s="689"/>
      <c r="G4" s="689"/>
      <c r="H4" s="689"/>
      <c r="I4" s="689"/>
    </row>
    <row r="5" spans="1:10" ht="21" customHeight="1"/>
    <row r="6" spans="1:10" ht="36" customHeight="1">
      <c r="B6" s="696" t="str">
        <f>+'Đầu vào'!C9</f>
        <v>BIỂU 2A: THỐNG KÊ DÂN SỐ TẠM TRÚ KHU VỰC DỰ KIẾN THÀNH LẬP THỊ TRẤN LA SƠN NĂM 2021</v>
      </c>
      <c r="C6" s="696"/>
      <c r="D6" s="696"/>
      <c r="E6" s="696"/>
      <c r="F6" s="696"/>
      <c r="G6" s="696"/>
      <c r="H6" s="696"/>
      <c r="I6" s="696"/>
    </row>
    <row r="7" spans="1:10" ht="22.5" customHeight="1">
      <c r="B7" s="296"/>
      <c r="C7" s="297"/>
      <c r="D7" s="297"/>
      <c r="E7" s="297"/>
      <c r="F7" s="297"/>
      <c r="G7" s="297"/>
      <c r="H7" s="297"/>
    </row>
    <row r="8" spans="1:10" ht="33">
      <c r="B8" s="281" t="s">
        <v>3</v>
      </c>
      <c r="C8" s="274" t="s">
        <v>293</v>
      </c>
      <c r="D8" s="281" t="s">
        <v>320</v>
      </c>
      <c r="E8" s="282" t="s">
        <v>451</v>
      </c>
      <c r="F8" s="282" t="s">
        <v>452</v>
      </c>
      <c r="G8" s="282" t="s">
        <v>372</v>
      </c>
      <c r="H8" s="279" t="s">
        <v>373</v>
      </c>
      <c r="I8" s="275" t="s">
        <v>286</v>
      </c>
    </row>
    <row r="9" spans="1:10" s="231" customFormat="1" ht="56.25" hidden="1" customHeight="1">
      <c r="A9" s="280"/>
      <c r="B9" s="270" t="s">
        <v>69</v>
      </c>
      <c r="C9" s="283" t="s">
        <v>371</v>
      </c>
      <c r="D9" s="262" t="s">
        <v>358</v>
      </c>
      <c r="E9" s="262"/>
      <c r="F9" s="284"/>
      <c r="G9" s="285"/>
      <c r="H9" s="284"/>
      <c r="I9" s="286"/>
      <c r="J9" s="287"/>
    </row>
    <row r="10" spans="1:10" ht="36" customHeight="1">
      <c r="B10" s="481" t="s">
        <v>69</v>
      </c>
      <c r="C10" s="476" t="s">
        <v>504</v>
      </c>
      <c r="D10" s="264"/>
      <c r="E10" s="225"/>
      <c r="F10" s="418"/>
      <c r="G10" s="264"/>
      <c r="H10" s="418"/>
      <c r="I10" s="289"/>
    </row>
    <row r="11" spans="1:10" ht="51" customHeight="1">
      <c r="B11" s="482" t="s">
        <v>70</v>
      </c>
      <c r="C11" s="486" t="s">
        <v>505</v>
      </c>
      <c r="D11" s="264"/>
      <c r="E11" s="264"/>
      <c r="F11" s="418"/>
      <c r="G11" s="264"/>
      <c r="H11" s="418"/>
      <c r="I11" s="289"/>
    </row>
    <row r="12" spans="1:10" ht="59.25" customHeight="1">
      <c r="B12" s="484">
        <v>1</v>
      </c>
      <c r="C12" s="487" t="s">
        <v>507</v>
      </c>
      <c r="D12" s="264"/>
      <c r="E12" s="225"/>
      <c r="F12" s="418" t="s">
        <v>521</v>
      </c>
      <c r="G12" s="264" t="s">
        <v>521</v>
      </c>
      <c r="H12" s="418" t="s">
        <v>521</v>
      </c>
      <c r="I12" s="289"/>
    </row>
    <row r="13" spans="1:10" ht="66.75" customHeight="1">
      <c r="B13" s="483">
        <v>2</v>
      </c>
      <c r="C13" s="477" t="s">
        <v>508</v>
      </c>
      <c r="D13" s="264" t="s">
        <v>358</v>
      </c>
      <c r="E13" s="264"/>
      <c r="F13" s="418" t="s">
        <v>521</v>
      </c>
      <c r="G13" s="264" t="s">
        <v>521</v>
      </c>
      <c r="H13" s="418" t="s">
        <v>521</v>
      </c>
      <c r="I13" s="289"/>
    </row>
    <row r="14" spans="1:10" s="231" customFormat="1" ht="66.75" customHeight="1">
      <c r="B14" s="483">
        <v>3</v>
      </c>
      <c r="C14" s="477" t="s">
        <v>509</v>
      </c>
      <c r="D14" s="262" t="s">
        <v>358</v>
      </c>
      <c r="E14" s="262"/>
      <c r="F14" s="418" t="s">
        <v>521</v>
      </c>
      <c r="G14" s="264" t="s">
        <v>521</v>
      </c>
      <c r="H14" s="418" t="s">
        <v>521</v>
      </c>
      <c r="I14" s="286"/>
    </row>
    <row r="15" spans="1:10" ht="92.25" customHeight="1">
      <c r="B15" s="485" t="s">
        <v>71</v>
      </c>
      <c r="C15" s="488" t="s">
        <v>510</v>
      </c>
      <c r="D15" s="264" t="s">
        <v>358</v>
      </c>
      <c r="E15" s="264"/>
      <c r="F15" s="288"/>
      <c r="G15" s="290"/>
      <c r="H15" s="291"/>
      <c r="I15" s="289"/>
    </row>
    <row r="16" spans="1:10" ht="36" customHeight="1">
      <c r="B16" s="484">
        <v>1</v>
      </c>
      <c r="C16" s="478" t="s">
        <v>511</v>
      </c>
      <c r="D16" s="264" t="s">
        <v>358</v>
      </c>
      <c r="E16" s="264"/>
      <c r="F16" s="288"/>
      <c r="G16" s="290"/>
      <c r="H16" s="291"/>
      <c r="I16" s="289"/>
    </row>
    <row r="17" spans="2:12" ht="36" customHeight="1">
      <c r="B17" s="483">
        <v>2</v>
      </c>
      <c r="C17" s="479" t="s">
        <v>512</v>
      </c>
      <c r="D17" s="264" t="s">
        <v>358</v>
      </c>
      <c r="E17" s="225"/>
      <c r="F17" s="418"/>
      <c r="G17" s="264"/>
      <c r="H17" s="418"/>
      <c r="I17" s="289"/>
    </row>
    <row r="18" spans="2:12" ht="59.25" customHeight="1">
      <c r="B18" s="485" t="s">
        <v>101</v>
      </c>
      <c r="C18" s="475" t="s">
        <v>506</v>
      </c>
      <c r="D18" s="264"/>
      <c r="E18" s="264"/>
      <c r="F18" s="418"/>
      <c r="G18" s="264"/>
      <c r="H18" s="418"/>
      <c r="I18" s="289"/>
    </row>
    <row r="19" spans="2:12" ht="36" customHeight="1">
      <c r="B19" s="484">
        <v>1</v>
      </c>
      <c r="C19" s="480" t="s">
        <v>374</v>
      </c>
      <c r="D19" s="264"/>
      <c r="E19" s="225"/>
      <c r="F19" s="418"/>
      <c r="G19" s="264"/>
      <c r="H19" s="418"/>
      <c r="I19" s="289"/>
    </row>
    <row r="20" spans="2:12" ht="36" customHeight="1">
      <c r="B20" s="483" t="s">
        <v>12</v>
      </c>
      <c r="C20" s="479" t="s">
        <v>513</v>
      </c>
      <c r="D20" s="264" t="s">
        <v>358</v>
      </c>
      <c r="E20" s="264"/>
      <c r="F20" s="288"/>
      <c r="G20" s="290"/>
      <c r="H20" s="291"/>
      <c r="I20" s="289"/>
    </row>
    <row r="21" spans="2:12" s="231" customFormat="1" ht="36" customHeight="1">
      <c r="B21" s="483" t="s">
        <v>14</v>
      </c>
      <c r="C21" s="479" t="s">
        <v>514</v>
      </c>
      <c r="D21" s="264" t="s">
        <v>358</v>
      </c>
      <c r="E21" s="262"/>
      <c r="F21" s="293"/>
      <c r="G21" s="285"/>
      <c r="H21" s="284"/>
      <c r="I21" s="286"/>
    </row>
    <row r="22" spans="2:12" ht="54" customHeight="1">
      <c r="B22" s="483" t="s">
        <v>15</v>
      </c>
      <c r="C22" s="479" t="s">
        <v>515</v>
      </c>
      <c r="D22" s="264" t="s">
        <v>358</v>
      </c>
      <c r="E22" s="264"/>
      <c r="F22" s="288"/>
      <c r="G22" s="290"/>
      <c r="H22" s="291"/>
      <c r="I22" s="289"/>
    </row>
    <row r="23" spans="2:12" ht="36" customHeight="1">
      <c r="B23" s="483">
        <v>2</v>
      </c>
      <c r="C23" s="479" t="s">
        <v>516</v>
      </c>
      <c r="D23" s="264" t="s">
        <v>358</v>
      </c>
      <c r="E23" s="264"/>
      <c r="F23" s="288"/>
      <c r="G23" s="290"/>
      <c r="H23" s="291"/>
      <c r="I23" s="289"/>
    </row>
    <row r="24" spans="2:12" ht="36" customHeight="1">
      <c r="B24" s="485" t="s">
        <v>103</v>
      </c>
      <c r="C24" s="475" t="s">
        <v>517</v>
      </c>
      <c r="D24" s="264" t="s">
        <v>358</v>
      </c>
      <c r="E24" s="264"/>
      <c r="F24" s="288"/>
      <c r="G24" s="290"/>
      <c r="H24" s="291"/>
      <c r="I24" s="289"/>
    </row>
    <row r="25" spans="2:12" s="231" customFormat="1" ht="34.5" customHeight="1">
      <c r="B25" s="697" t="s">
        <v>398</v>
      </c>
      <c r="C25" s="698"/>
      <c r="D25" s="262" t="s">
        <v>358</v>
      </c>
      <c r="E25" s="262"/>
      <c r="F25" s="294"/>
      <c r="G25" s="295"/>
      <c r="H25" s="284">
        <f>SUM(H10:H12)</f>
        <v>0</v>
      </c>
      <c r="I25" s="286"/>
      <c r="K25" s="287" t="e">
        <f>+#REF!-#REF!</f>
        <v>#REF!</v>
      </c>
      <c r="L25" s="287" t="e">
        <f>+H25-K25</f>
        <v>#REF!</v>
      </c>
    </row>
    <row r="27" spans="2:12" s="231" customFormat="1">
      <c r="B27" s="683" t="str">
        <f>+B2</f>
        <v>UBND HUYỆN PHÚ LỘC</v>
      </c>
      <c r="C27" s="683"/>
      <c r="D27" s="683" t="str">
        <f>+B3</f>
        <v>CHI CỤC THỐNG KÊ</v>
      </c>
      <c r="E27" s="683"/>
      <c r="F27" s="683"/>
      <c r="G27" s="683"/>
      <c r="H27" s="683"/>
      <c r="I27" s="683"/>
    </row>
    <row r="30" spans="2:12">
      <c r="C30" s="74" t="s">
        <v>471</v>
      </c>
    </row>
  </sheetData>
  <mergeCells count="9">
    <mergeCell ref="B27:C27"/>
    <mergeCell ref="D27:I27"/>
    <mergeCell ref="B6:I6"/>
    <mergeCell ref="D2:I2"/>
    <mergeCell ref="D3:I3"/>
    <mergeCell ref="D4:I4"/>
    <mergeCell ref="B2:C2"/>
    <mergeCell ref="B3:C3"/>
    <mergeCell ref="B25:C25"/>
  </mergeCells>
  <printOptions horizontalCentered="1"/>
  <pageMargins left="0.98425196850393704" right="0.59055118110236227" top="0.78740157480314965" bottom="0.78740157480314965" header="0.31496062992125984" footer="0.31496062992125984"/>
  <pageSetup paperSize="9" scale="6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K18"/>
  <sheetViews>
    <sheetView view="pageBreakPreview" topLeftCell="A4" zoomScaleSheetLayoutView="100" workbookViewId="0">
      <selection activeCell="E18" sqref="E18"/>
    </sheetView>
  </sheetViews>
  <sheetFormatPr defaultColWidth="9.140625" defaultRowHeight="16.5"/>
  <cols>
    <col min="1" max="1" width="9.140625" style="161"/>
    <col min="2" max="2" width="5.5703125" style="161" customWidth="1"/>
    <col min="3" max="3" width="32.5703125" style="161" customWidth="1"/>
    <col min="4" max="4" width="15.28515625" style="161" customWidth="1"/>
    <col min="5" max="7" width="15.42578125" style="161" customWidth="1"/>
    <col min="8" max="8" width="27.85546875" style="161" customWidth="1"/>
    <col min="9" max="9" width="9.140625" style="161" customWidth="1"/>
    <col min="10" max="16384" width="9.140625" style="161"/>
  </cols>
  <sheetData>
    <row r="2" spans="2:11" s="240" customFormat="1">
      <c r="B2" s="705" t="str">
        <f>'BIEU 2A - DS TẠM TRÚ'!B2:C2</f>
        <v>UBND HUYỆN PHÚ LỘC</v>
      </c>
      <c r="C2" s="705"/>
      <c r="D2" s="705"/>
      <c r="E2" s="707" t="s">
        <v>1</v>
      </c>
      <c r="F2" s="707"/>
      <c r="G2" s="707"/>
      <c r="H2" s="707"/>
    </row>
    <row r="3" spans="2:11" s="240" customFormat="1" ht="23.25" customHeight="1">
      <c r="B3" s="706" t="s">
        <v>542</v>
      </c>
      <c r="C3" s="706"/>
      <c r="D3" s="706"/>
      <c r="E3" s="708" t="str">
        <f>'BIEU 2-DÂN SỐ  '!D3</f>
        <v>Độc lập - Tự do - Hạnh phúc</v>
      </c>
      <c r="F3" s="708"/>
      <c r="G3" s="708"/>
      <c r="H3" s="708"/>
    </row>
    <row r="4" spans="2:11" s="240" customFormat="1" ht="24" customHeight="1">
      <c r="E4" s="709" t="str">
        <f>'Đầu vào'!D3</f>
        <v>Phú Lộc, ngày …. tháng …. năm 2022</v>
      </c>
      <c r="F4" s="709"/>
      <c r="G4" s="709"/>
      <c r="H4" s="709"/>
    </row>
    <row r="5" spans="2:11" ht="16.5" customHeight="1"/>
    <row r="6" spans="2:11" ht="40.5" customHeight="1">
      <c r="B6" s="701" t="s">
        <v>766</v>
      </c>
      <c r="C6" s="702"/>
      <c r="D6" s="702"/>
      <c r="E6" s="702"/>
      <c r="F6" s="702"/>
      <c r="G6" s="702"/>
      <c r="H6" s="702"/>
    </row>
    <row r="7" spans="2:11" ht="18" customHeight="1">
      <c r="G7" s="700"/>
      <c r="H7" s="700"/>
    </row>
    <row r="8" spans="2:11" ht="48" customHeight="1">
      <c r="B8" s="451" t="s">
        <v>3</v>
      </c>
      <c r="C8" s="451" t="s">
        <v>293</v>
      </c>
      <c r="D8" s="524" t="s">
        <v>320</v>
      </c>
      <c r="E8" s="524" t="s">
        <v>438</v>
      </c>
      <c r="F8" s="524" t="s">
        <v>503</v>
      </c>
      <c r="G8" s="451" t="s">
        <v>761</v>
      </c>
      <c r="H8" s="451" t="s">
        <v>286</v>
      </c>
    </row>
    <row r="9" spans="2:11" s="240" customFormat="1" ht="30" hidden="1" customHeight="1">
      <c r="B9" s="292">
        <v>1</v>
      </c>
      <c r="C9" s="538" t="s">
        <v>416</v>
      </c>
      <c r="D9" s="539" t="s">
        <v>41</v>
      </c>
      <c r="E9" s="539"/>
      <c r="F9" s="539"/>
      <c r="G9" s="500">
        <f>+SUM(G10:G12)</f>
        <v>536.5</v>
      </c>
      <c r="H9" s="540"/>
    </row>
    <row r="10" spans="2:11" s="240" customFormat="1" ht="36" hidden="1" customHeight="1">
      <c r="B10" s="266" t="s">
        <v>12</v>
      </c>
      <c r="C10" s="541" t="s">
        <v>417</v>
      </c>
      <c r="D10" s="542" t="s">
        <v>41</v>
      </c>
      <c r="E10" s="542"/>
      <c r="F10" s="542"/>
      <c r="G10" s="501">
        <v>192.5</v>
      </c>
      <c r="H10" s="524"/>
      <c r="K10" s="543"/>
    </row>
    <row r="11" spans="2:11" s="240" customFormat="1" ht="36" hidden="1" customHeight="1">
      <c r="B11" s="266" t="s">
        <v>14</v>
      </c>
      <c r="C11" s="541" t="s">
        <v>418</v>
      </c>
      <c r="D11" s="542" t="s">
        <v>41</v>
      </c>
      <c r="E11" s="542"/>
      <c r="F11" s="542"/>
      <c r="G11" s="501">
        <v>248.9</v>
      </c>
      <c r="H11" s="524"/>
    </row>
    <row r="12" spans="2:11" s="240" customFormat="1" ht="36" hidden="1" customHeight="1">
      <c r="B12" s="266" t="s">
        <v>15</v>
      </c>
      <c r="C12" s="541" t="s">
        <v>454</v>
      </c>
      <c r="D12" s="542" t="s">
        <v>41</v>
      </c>
      <c r="E12" s="542"/>
      <c r="F12" s="542"/>
      <c r="G12" s="501">
        <v>95.1</v>
      </c>
      <c r="H12" s="524"/>
    </row>
    <row r="13" spans="2:11" s="240" customFormat="1" ht="30" customHeight="1">
      <c r="B13" s="266">
        <v>1</v>
      </c>
      <c r="C13" s="541" t="s">
        <v>328</v>
      </c>
      <c r="D13" s="542" t="s">
        <v>41</v>
      </c>
      <c r="E13" s="644">
        <v>11.12</v>
      </c>
      <c r="F13" s="542">
        <v>15.486000000000001</v>
      </c>
      <c r="G13" s="643">
        <v>15.71</v>
      </c>
      <c r="H13" s="544"/>
      <c r="J13" s="545"/>
      <c r="K13" s="546"/>
    </row>
    <row r="14" spans="2:11" s="240" customFormat="1" ht="30" customHeight="1">
      <c r="B14" s="266">
        <v>2</v>
      </c>
      <c r="C14" s="541" t="s">
        <v>329</v>
      </c>
      <c r="D14" s="542" t="s">
        <v>41</v>
      </c>
      <c r="E14" s="542">
        <v>7.6449999999999996</v>
      </c>
      <c r="F14" s="542">
        <v>8.3160000000000007</v>
      </c>
      <c r="G14" s="520">
        <v>11.353999999999999</v>
      </c>
      <c r="H14" s="524"/>
      <c r="J14" s="545"/>
      <c r="K14" s="546"/>
    </row>
    <row r="15" spans="2:11" s="240" customFormat="1" ht="30" customHeight="1">
      <c r="B15" s="266">
        <v>3</v>
      </c>
      <c r="C15" s="703" t="s">
        <v>13</v>
      </c>
      <c r="D15" s="704"/>
      <c r="E15" s="645" t="s">
        <v>455</v>
      </c>
      <c r="F15" s="646" t="s">
        <v>455</v>
      </c>
      <c r="G15" s="519" t="s">
        <v>455</v>
      </c>
      <c r="H15" s="524"/>
      <c r="J15" s="545"/>
      <c r="K15" s="546"/>
    </row>
    <row r="16" spans="2:11" ht="15.75" customHeight="1">
      <c r="B16" s="547"/>
      <c r="C16" s="547"/>
      <c r="D16" s="547"/>
      <c r="E16" s="547"/>
      <c r="F16" s="547"/>
      <c r="G16" s="547"/>
      <c r="H16" s="547"/>
    </row>
    <row r="17" spans="2:9" ht="25.5" customHeight="1">
      <c r="B17" s="699" t="str">
        <f>+B2</f>
        <v>UBND HUYỆN PHÚ LỘC</v>
      </c>
      <c r="C17" s="699"/>
      <c r="D17" s="699"/>
      <c r="E17" s="699" t="str">
        <f>+B3</f>
        <v>PHÒNG TÀI CHÍNH- KẾ HOẠCH</v>
      </c>
      <c r="F17" s="699"/>
      <c r="G17" s="699"/>
      <c r="H17" s="699"/>
      <c r="I17" s="548"/>
    </row>
    <row r="18" spans="2:9" ht="63" customHeight="1">
      <c r="B18" s="548"/>
      <c r="C18" s="78"/>
      <c r="D18" s="78"/>
      <c r="E18" s="78"/>
      <c r="F18" s="78"/>
    </row>
  </sheetData>
  <mergeCells count="10">
    <mergeCell ref="B17:D17"/>
    <mergeCell ref="G7:H7"/>
    <mergeCell ref="B6:H6"/>
    <mergeCell ref="C15:D15"/>
    <mergeCell ref="B2:D2"/>
    <mergeCell ref="B3:D3"/>
    <mergeCell ref="E2:H2"/>
    <mergeCell ref="E3:H3"/>
    <mergeCell ref="E4:H4"/>
    <mergeCell ref="E17:H17"/>
  </mergeCells>
  <printOptions horizontalCentered="1"/>
  <pageMargins left="0.98425196850393704" right="0.59055118110236227" top="0.78740157480314965" bottom="0.78740157480314965" header="0" footer="0"/>
  <pageSetup paperSize="9" scale="66"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S29"/>
  <sheetViews>
    <sheetView view="pageBreakPreview" topLeftCell="A7" zoomScale="85" zoomScaleNormal="85" zoomScaleSheetLayoutView="85" workbookViewId="0">
      <selection activeCell="M15" sqref="M15"/>
    </sheetView>
  </sheetViews>
  <sheetFormatPr defaultColWidth="9" defaultRowHeight="16.5"/>
  <cols>
    <col min="1" max="1" width="9" style="206"/>
    <col min="2" max="2" width="8.140625" style="173" customWidth="1"/>
    <col min="3" max="3" width="28.42578125" style="173" customWidth="1"/>
    <col min="4" max="5" width="9.7109375" style="173" customWidth="1"/>
    <col min="6" max="6" width="9.7109375" style="142" customWidth="1"/>
    <col min="7" max="8" width="9.7109375" style="173" customWidth="1"/>
    <col min="9" max="9" width="9.7109375" style="142" customWidth="1"/>
    <col min="10" max="10" width="10.5703125" style="177" customWidth="1"/>
    <col min="11" max="12" width="9.7109375" style="142" customWidth="1"/>
    <col min="13" max="13" width="14.140625" style="142" customWidth="1"/>
    <col min="14" max="14" width="11.42578125" style="173" customWidth="1"/>
    <col min="15" max="15" width="9" style="173"/>
    <col min="16" max="16" width="12.7109375" style="173" bestFit="1" customWidth="1"/>
    <col min="17" max="16384" width="9" style="173"/>
  </cols>
  <sheetData>
    <row r="2" spans="2:19">
      <c r="B2" s="711" t="str">
        <f>+'Đầu vào'!C3</f>
        <v>UBND HUYỆN PHÚ LỘC</v>
      </c>
      <c r="C2" s="711"/>
      <c r="D2" s="711"/>
      <c r="E2" s="711"/>
      <c r="F2" s="711"/>
      <c r="G2" s="711"/>
      <c r="H2" s="712" t="s">
        <v>1</v>
      </c>
      <c r="I2" s="712"/>
      <c r="J2" s="712"/>
      <c r="K2" s="712"/>
      <c r="L2" s="712"/>
      <c r="M2" s="712"/>
      <c r="N2" s="712"/>
    </row>
    <row r="3" spans="2:19" s="137" customFormat="1" ht="21" customHeight="1">
      <c r="B3" s="713" t="str">
        <f>+'Đầu vào'!D11</f>
        <v>PHÒNG LAO ĐỘNG - THƯƠNG BINH VÀ XÃ HỘI</v>
      </c>
      <c r="C3" s="713"/>
      <c r="D3" s="713"/>
      <c r="E3" s="713"/>
      <c r="F3" s="713"/>
      <c r="G3" s="713"/>
      <c r="H3" s="714" t="str">
        <f>'BIEU 1 - CC SD ĐẤT'!D3</f>
        <v>Độc lập - Tự do - Hạnh phúc</v>
      </c>
      <c r="I3" s="714"/>
      <c r="J3" s="714"/>
      <c r="K3" s="714"/>
      <c r="L3" s="714"/>
      <c r="M3" s="714"/>
      <c r="N3" s="714"/>
    </row>
    <row r="4" spans="2:19" s="138" customFormat="1" ht="26.25" customHeight="1">
      <c r="F4" s="176"/>
      <c r="H4" s="715" t="str">
        <f>+'Đầu vào'!D3</f>
        <v>Phú Lộc, ngày …. tháng …. năm 2022</v>
      </c>
      <c r="I4" s="715"/>
      <c r="J4" s="715"/>
      <c r="K4" s="715"/>
      <c r="L4" s="715"/>
      <c r="M4" s="715"/>
      <c r="N4" s="715"/>
    </row>
    <row r="5" spans="2:19" ht="18" customHeight="1"/>
    <row r="6" spans="2:19" ht="39" customHeight="1">
      <c r="B6" s="710" t="str">
        <f>'Đầu vào'!C11</f>
        <v>BIỂU 04: THỐNG KÊ HỘ NGHÈO XÃ LỘC SƠN VÀ HUYỆN PHÚ LỘC GIAI ĐOẠN 2019 - 2021</v>
      </c>
      <c r="C6" s="710"/>
      <c r="D6" s="710"/>
      <c r="E6" s="710"/>
      <c r="F6" s="710"/>
      <c r="G6" s="710"/>
      <c r="H6" s="710"/>
      <c r="I6" s="710"/>
      <c r="J6" s="710"/>
      <c r="K6" s="710"/>
      <c r="L6" s="710"/>
      <c r="M6" s="710"/>
      <c r="N6" s="710"/>
    </row>
    <row r="7" spans="2:19" ht="20.25" customHeight="1"/>
    <row r="8" spans="2:19" ht="33.75" customHeight="1">
      <c r="B8" s="720" t="s">
        <v>3</v>
      </c>
      <c r="C8" s="716" t="str">
        <f>+'BIEU 2-DÂN SỐ  '!$C$8</f>
        <v>Đơn vị hành chính</v>
      </c>
      <c r="D8" s="720" t="s">
        <v>438</v>
      </c>
      <c r="E8" s="720"/>
      <c r="F8" s="720"/>
      <c r="G8" s="720" t="s">
        <v>503</v>
      </c>
      <c r="H8" s="720"/>
      <c r="I8" s="720"/>
      <c r="J8" s="720" t="s">
        <v>761</v>
      </c>
      <c r="K8" s="720"/>
      <c r="L8" s="720"/>
      <c r="M8" s="716" t="s">
        <v>535</v>
      </c>
      <c r="N8" s="716" t="s">
        <v>286</v>
      </c>
    </row>
    <row r="9" spans="2:19" ht="70.5" customHeight="1">
      <c r="B9" s="720"/>
      <c r="C9" s="716"/>
      <c r="D9" s="496" t="s">
        <v>299</v>
      </c>
      <c r="E9" s="496" t="s">
        <v>376</v>
      </c>
      <c r="F9" s="496" t="s">
        <v>534</v>
      </c>
      <c r="G9" s="496" t="s">
        <v>299</v>
      </c>
      <c r="H9" s="496" t="s">
        <v>376</v>
      </c>
      <c r="I9" s="496" t="s">
        <v>534</v>
      </c>
      <c r="J9" s="496" t="s">
        <v>299</v>
      </c>
      <c r="K9" s="496" t="s">
        <v>376</v>
      </c>
      <c r="L9" s="496" t="s">
        <v>534</v>
      </c>
      <c r="M9" s="716"/>
      <c r="N9" s="716"/>
    </row>
    <row r="10" spans="2:19" s="227" customFormat="1" ht="34.5" hidden="1" customHeight="1">
      <c r="B10" s="255">
        <v>1</v>
      </c>
      <c r="C10" s="409" t="s">
        <v>439</v>
      </c>
      <c r="D10" s="265"/>
      <c r="E10" s="265"/>
      <c r="F10" s="33"/>
      <c r="G10" s="265"/>
      <c r="H10" s="265"/>
      <c r="I10" s="265"/>
      <c r="J10" s="33"/>
      <c r="K10" s="33"/>
      <c r="L10" s="33"/>
      <c r="M10" s="33"/>
      <c r="N10" s="259"/>
      <c r="P10" s="228"/>
      <c r="R10" s="229"/>
      <c r="S10" s="229"/>
    </row>
    <row r="11" spans="2:19" s="227" customFormat="1" ht="34.5" hidden="1" customHeight="1">
      <c r="B11" s="255">
        <v>2</v>
      </c>
      <c r="C11" s="409" t="s">
        <v>440</v>
      </c>
      <c r="D11" s="33"/>
      <c r="E11" s="33"/>
      <c r="F11" s="33"/>
      <c r="G11" s="33"/>
      <c r="H11" s="33"/>
      <c r="I11" s="33"/>
      <c r="J11" s="33"/>
      <c r="K11" s="33"/>
      <c r="L11" s="33"/>
      <c r="M11" s="33"/>
      <c r="N11" s="259"/>
      <c r="P11" s="228"/>
      <c r="R11" s="229"/>
      <c r="S11" s="229"/>
    </row>
    <row r="12" spans="2:19" s="227" customFormat="1" ht="34.5" hidden="1" customHeight="1">
      <c r="B12" s="255">
        <v>3</v>
      </c>
      <c r="C12" s="409" t="s">
        <v>441</v>
      </c>
      <c r="D12" s="33"/>
      <c r="E12" s="33"/>
      <c r="F12" s="33"/>
      <c r="G12" s="33"/>
      <c r="H12" s="33"/>
      <c r="I12" s="33"/>
      <c r="J12" s="33"/>
      <c r="K12" s="33"/>
      <c r="L12" s="33"/>
      <c r="M12" s="33"/>
      <c r="N12" s="259"/>
      <c r="P12" s="228"/>
      <c r="R12" s="229"/>
      <c r="S12" s="229"/>
    </row>
    <row r="13" spans="2:19" s="227" customFormat="1" ht="34.5" hidden="1" customHeight="1">
      <c r="B13" s="255">
        <v>4</v>
      </c>
      <c r="C13" s="409" t="s">
        <v>442</v>
      </c>
      <c r="D13" s="33"/>
      <c r="E13" s="33"/>
      <c r="F13" s="33"/>
      <c r="G13" s="33"/>
      <c r="H13" s="33"/>
      <c r="I13" s="33"/>
      <c r="J13" s="33"/>
      <c r="K13" s="33"/>
      <c r="L13" s="33"/>
      <c r="M13" s="33"/>
      <c r="N13" s="259"/>
      <c r="P13" s="228"/>
      <c r="R13" s="229"/>
      <c r="S13" s="229"/>
    </row>
    <row r="14" spans="2:19" s="227" customFormat="1" ht="34.5" hidden="1" customHeight="1">
      <c r="B14" s="255">
        <v>5</v>
      </c>
      <c r="C14" s="409" t="s">
        <v>443</v>
      </c>
      <c r="D14" s="33"/>
      <c r="E14" s="33"/>
      <c r="F14" s="33"/>
      <c r="G14" s="33"/>
      <c r="H14" s="33"/>
      <c r="I14" s="33"/>
      <c r="J14" s="33"/>
      <c r="K14" s="33"/>
      <c r="L14" s="33"/>
      <c r="M14" s="33"/>
      <c r="N14" s="259"/>
      <c r="P14" s="228"/>
      <c r="R14" s="229"/>
      <c r="S14" s="229"/>
    </row>
    <row r="15" spans="2:19" s="227" customFormat="1" ht="34.5" customHeight="1">
      <c r="B15" s="255">
        <v>1</v>
      </c>
      <c r="C15" s="409" t="str">
        <f>'BIEU 2-DÂN SỐ  '!C9</f>
        <v>Xã Lộc Sơn</v>
      </c>
      <c r="D15" s="560">
        <v>2349</v>
      </c>
      <c r="E15" s="561">
        <v>66</v>
      </c>
      <c r="F15" s="562">
        <f>E15/D15*100</f>
        <v>2.8097062579821199</v>
      </c>
      <c r="G15" s="561">
        <v>2349</v>
      </c>
      <c r="H15" s="561">
        <v>56</v>
      </c>
      <c r="I15" s="562">
        <f>H15/G15*100</f>
        <v>2.3839931885908898</v>
      </c>
      <c r="J15" s="563">
        <v>2438</v>
      </c>
      <c r="K15" s="564">
        <v>53</v>
      </c>
      <c r="L15" s="565">
        <f>K15/J15*100</f>
        <v>2.1739130434782608</v>
      </c>
      <c r="M15" s="566">
        <f>(F15+I15+L15)/3</f>
        <v>2.4558708300170902</v>
      </c>
      <c r="N15" s="517"/>
      <c r="P15" s="228"/>
      <c r="R15" s="229"/>
      <c r="S15" s="229"/>
    </row>
    <row r="16" spans="2:19" s="227" customFormat="1" ht="34.5" hidden="1" customHeight="1">
      <c r="B16" s="255">
        <v>7</v>
      </c>
      <c r="C16" s="409" t="s">
        <v>444</v>
      </c>
      <c r="D16" s="567"/>
      <c r="E16" s="567"/>
      <c r="F16" s="562" t="e">
        <f t="shared" ref="F16:F23" si="0">E16/D16*100</f>
        <v>#DIV/0!</v>
      </c>
      <c r="G16" s="567"/>
      <c r="H16" s="567"/>
      <c r="I16" s="562" t="e">
        <f t="shared" ref="I16:I23" si="1">H16/G16*100</f>
        <v>#DIV/0!</v>
      </c>
      <c r="J16" s="567"/>
      <c r="K16" s="567"/>
      <c r="L16" s="565" t="e">
        <f t="shared" ref="L16:L23" si="2">K16/J16*100</f>
        <v>#DIV/0!</v>
      </c>
      <c r="M16" s="566" t="e">
        <f t="shared" ref="M16:M23" si="3">(F16+I16+L16)/3</f>
        <v>#DIV/0!</v>
      </c>
      <c r="N16" s="432"/>
      <c r="P16" s="228"/>
      <c r="R16" s="229"/>
      <c r="S16" s="229"/>
    </row>
    <row r="17" spans="2:19" s="227" customFormat="1" ht="34.5" hidden="1" customHeight="1">
      <c r="B17" s="255">
        <v>8</v>
      </c>
      <c r="C17" s="409" t="s">
        <v>445</v>
      </c>
      <c r="D17" s="567"/>
      <c r="E17" s="567"/>
      <c r="F17" s="562" t="e">
        <f t="shared" si="0"/>
        <v>#DIV/0!</v>
      </c>
      <c r="G17" s="567"/>
      <c r="H17" s="567"/>
      <c r="I17" s="562" t="e">
        <f t="shared" si="1"/>
        <v>#DIV/0!</v>
      </c>
      <c r="J17" s="567"/>
      <c r="K17" s="567"/>
      <c r="L17" s="565" t="e">
        <f t="shared" si="2"/>
        <v>#DIV/0!</v>
      </c>
      <c r="M17" s="566" t="e">
        <f t="shared" si="3"/>
        <v>#DIV/0!</v>
      </c>
      <c r="N17" s="432"/>
      <c r="P17" s="228"/>
      <c r="R17" s="229"/>
      <c r="S17" s="229"/>
    </row>
    <row r="18" spans="2:19" s="227" customFormat="1" ht="34.5" hidden="1" customHeight="1">
      <c r="B18" s="255">
        <v>9</v>
      </c>
      <c r="C18" s="409" t="s">
        <v>446</v>
      </c>
      <c r="D18" s="567"/>
      <c r="E18" s="567"/>
      <c r="F18" s="562" t="e">
        <f t="shared" si="0"/>
        <v>#DIV/0!</v>
      </c>
      <c r="G18" s="567"/>
      <c r="H18" s="567"/>
      <c r="I18" s="562" t="e">
        <f t="shared" si="1"/>
        <v>#DIV/0!</v>
      </c>
      <c r="J18" s="567"/>
      <c r="K18" s="567"/>
      <c r="L18" s="565" t="e">
        <f t="shared" si="2"/>
        <v>#DIV/0!</v>
      </c>
      <c r="M18" s="566" t="e">
        <f t="shared" si="3"/>
        <v>#DIV/0!</v>
      </c>
      <c r="N18" s="432"/>
      <c r="P18" s="228"/>
      <c r="R18" s="229"/>
      <c r="S18" s="229"/>
    </row>
    <row r="19" spans="2:19" s="227" customFormat="1" ht="34.5" hidden="1" customHeight="1">
      <c r="B19" s="255">
        <v>10</v>
      </c>
      <c r="C19" s="409" t="s">
        <v>447</v>
      </c>
      <c r="D19" s="567"/>
      <c r="E19" s="567"/>
      <c r="F19" s="562" t="e">
        <f t="shared" si="0"/>
        <v>#DIV/0!</v>
      </c>
      <c r="G19" s="567"/>
      <c r="H19" s="567"/>
      <c r="I19" s="562" t="e">
        <f t="shared" si="1"/>
        <v>#DIV/0!</v>
      </c>
      <c r="J19" s="567"/>
      <c r="K19" s="567"/>
      <c r="L19" s="565" t="e">
        <f t="shared" si="2"/>
        <v>#DIV/0!</v>
      </c>
      <c r="M19" s="566" t="e">
        <f t="shared" si="3"/>
        <v>#DIV/0!</v>
      </c>
      <c r="N19" s="432"/>
      <c r="P19" s="228"/>
      <c r="R19" s="229"/>
      <c r="S19" s="229"/>
    </row>
    <row r="20" spans="2:19" s="227" customFormat="1" ht="34.5" hidden="1" customHeight="1">
      <c r="B20" s="255">
        <v>11</v>
      </c>
      <c r="C20" s="409" t="s">
        <v>448</v>
      </c>
      <c r="D20" s="567"/>
      <c r="E20" s="567"/>
      <c r="F20" s="562" t="e">
        <f t="shared" si="0"/>
        <v>#DIV/0!</v>
      </c>
      <c r="G20" s="567"/>
      <c r="H20" s="567"/>
      <c r="I20" s="562" t="e">
        <f t="shared" si="1"/>
        <v>#DIV/0!</v>
      </c>
      <c r="J20" s="567"/>
      <c r="K20" s="567"/>
      <c r="L20" s="565" t="e">
        <f t="shared" si="2"/>
        <v>#DIV/0!</v>
      </c>
      <c r="M20" s="566" t="e">
        <f t="shared" si="3"/>
        <v>#DIV/0!</v>
      </c>
      <c r="N20" s="432"/>
      <c r="P20" s="228"/>
      <c r="R20" s="229"/>
      <c r="S20" s="229"/>
    </row>
    <row r="21" spans="2:19" s="227" customFormat="1" ht="34.5" hidden="1" customHeight="1">
      <c r="B21" s="255">
        <v>12</v>
      </c>
      <c r="C21" s="409" t="s">
        <v>449</v>
      </c>
      <c r="D21" s="567"/>
      <c r="E21" s="567"/>
      <c r="F21" s="562" t="e">
        <f t="shared" si="0"/>
        <v>#DIV/0!</v>
      </c>
      <c r="G21" s="567"/>
      <c r="H21" s="567"/>
      <c r="I21" s="562" t="e">
        <f t="shared" si="1"/>
        <v>#DIV/0!</v>
      </c>
      <c r="J21" s="567"/>
      <c r="K21" s="567"/>
      <c r="L21" s="565" t="e">
        <f t="shared" si="2"/>
        <v>#DIV/0!</v>
      </c>
      <c r="M21" s="566" t="e">
        <f t="shared" si="3"/>
        <v>#DIV/0!</v>
      </c>
      <c r="N21" s="432"/>
      <c r="P21" s="228"/>
      <c r="R21" s="229"/>
      <c r="S21" s="229"/>
    </row>
    <row r="22" spans="2:19" s="227" customFormat="1" ht="34.5" hidden="1" customHeight="1">
      <c r="B22" s="255">
        <v>13</v>
      </c>
      <c r="C22" s="409" t="s">
        <v>450</v>
      </c>
      <c r="D22" s="567"/>
      <c r="E22" s="567"/>
      <c r="F22" s="562" t="e">
        <f t="shared" si="0"/>
        <v>#DIV/0!</v>
      </c>
      <c r="G22" s="567"/>
      <c r="H22" s="567"/>
      <c r="I22" s="562" t="e">
        <f t="shared" si="1"/>
        <v>#DIV/0!</v>
      </c>
      <c r="J22" s="567"/>
      <c r="K22" s="567"/>
      <c r="L22" s="565" t="e">
        <f t="shared" si="2"/>
        <v>#DIV/0!</v>
      </c>
      <c r="M22" s="566" t="e">
        <f t="shared" si="3"/>
        <v>#DIV/0!</v>
      </c>
      <c r="N22" s="432"/>
      <c r="P22" s="228"/>
      <c r="R22" s="229"/>
      <c r="S22" s="229"/>
    </row>
    <row r="23" spans="2:19" s="433" customFormat="1" ht="33" customHeight="1">
      <c r="B23" s="432">
        <v>2</v>
      </c>
      <c r="C23" s="518" t="s">
        <v>604</v>
      </c>
      <c r="D23" s="568">
        <v>38188</v>
      </c>
      <c r="E23" s="568">
        <v>1803</v>
      </c>
      <c r="F23" s="562">
        <f t="shared" si="0"/>
        <v>4.7213784434901012</v>
      </c>
      <c r="G23" s="569">
        <v>39429</v>
      </c>
      <c r="H23" s="569">
        <v>1509</v>
      </c>
      <c r="I23" s="562">
        <f t="shared" si="1"/>
        <v>3.8271323137791984</v>
      </c>
      <c r="J23" s="569">
        <v>40121</v>
      </c>
      <c r="K23" s="568">
        <v>1519</v>
      </c>
      <c r="L23" s="565">
        <f t="shared" si="2"/>
        <v>3.7860472071982252</v>
      </c>
      <c r="M23" s="566">
        <f t="shared" si="3"/>
        <v>4.1115193214891752</v>
      </c>
      <c r="N23" s="436"/>
      <c r="R23" s="434"/>
      <c r="S23" s="434"/>
    </row>
    <row r="24" spans="2:19" ht="27" customHeight="1">
      <c r="B24" s="717"/>
      <c r="C24" s="717"/>
      <c r="D24" s="717"/>
      <c r="E24" s="717"/>
      <c r="F24" s="717"/>
      <c r="G24" s="717"/>
      <c r="H24" s="717"/>
      <c r="I24" s="717"/>
      <c r="J24" s="717"/>
      <c r="K24" s="717"/>
      <c r="L24" s="717"/>
      <c r="M24" s="717"/>
      <c r="N24" s="717"/>
      <c r="O24" s="142"/>
    </row>
    <row r="25" spans="2:19" ht="20.25" customHeight="1">
      <c r="B25" s="718" t="str">
        <f>+B2</f>
        <v>UBND HUYỆN PHÚ LỘC</v>
      </c>
      <c r="C25" s="718"/>
      <c r="D25" s="718"/>
      <c r="E25" s="718"/>
      <c r="F25" s="718"/>
      <c r="G25" s="718"/>
      <c r="H25" s="718" t="str">
        <f>+B3</f>
        <v>PHÒNG LAO ĐỘNG - THƯƠNG BINH VÀ XÃ HỘI</v>
      </c>
      <c r="I25" s="718"/>
      <c r="J25" s="718"/>
      <c r="K25" s="718"/>
      <c r="L25" s="718"/>
      <c r="M25" s="718"/>
      <c r="N25" s="718"/>
    </row>
    <row r="26" spans="2:19">
      <c r="B26" s="719"/>
      <c r="C26" s="719"/>
      <c r="D26" s="719"/>
      <c r="E26" s="719"/>
      <c r="F26" s="719"/>
      <c r="G26" s="719"/>
      <c r="H26" s="719"/>
      <c r="I26" s="719"/>
      <c r="J26" s="719"/>
      <c r="K26" s="719"/>
      <c r="L26" s="719"/>
      <c r="M26" s="719"/>
      <c r="N26" s="719"/>
    </row>
    <row r="28" spans="2:19">
      <c r="C28" s="430"/>
    </row>
    <row r="29" spans="2:19">
      <c r="C29" s="430"/>
    </row>
  </sheetData>
  <mergeCells count="18">
    <mergeCell ref="N8:N9"/>
    <mergeCell ref="B24:N24"/>
    <mergeCell ref="B25:G25"/>
    <mergeCell ref="H25:N25"/>
    <mergeCell ref="B26:G26"/>
    <mergeCell ref="H26:N26"/>
    <mergeCell ref="B8:B9"/>
    <mergeCell ref="C8:C9"/>
    <mergeCell ref="D8:F8"/>
    <mergeCell ref="G8:I8"/>
    <mergeCell ref="J8:L8"/>
    <mergeCell ref="M8:M9"/>
    <mergeCell ref="B6:N6"/>
    <mergeCell ref="B2:G2"/>
    <mergeCell ref="H2:N2"/>
    <mergeCell ref="B3:G3"/>
    <mergeCell ref="H3:N3"/>
    <mergeCell ref="H4:N4"/>
  </mergeCells>
  <printOptions horizontalCentered="1"/>
  <pageMargins left="0.78740157480314965" right="0.78740157480314965" top="0.98425196850393704" bottom="0.78740157480314965" header="0" footer="0"/>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32</vt:i4>
      </vt:variant>
    </vt:vector>
  </HeadingPairs>
  <TitlesOfParts>
    <vt:vector size="60" baseType="lpstr">
      <vt:lpstr>BIEU 2 - HỘ NGHÈO</vt:lpstr>
      <vt:lpstr>Đầu vào</vt:lpstr>
      <vt:lpstr>TCTL T.TRẤN</vt:lpstr>
      <vt:lpstr>BIEU 1 - CC SD ĐẤT</vt:lpstr>
      <vt:lpstr>BIEU 2-DÂN SỐ  </vt:lpstr>
      <vt:lpstr>BIEU 2A - DS TẠM TRÚ</vt:lpstr>
      <vt:lpstr>BIEU 3 - THU CHI NGÂN SÁCH</vt:lpstr>
      <vt:lpstr>BIEU 4-HO NGHEO </vt:lpstr>
      <vt:lpstr>BIEU 5-PHI NONG NGHIEP</vt:lpstr>
      <vt:lpstr>BIEU 6-GIAO DUC</vt:lpstr>
      <vt:lpstr>BIEU 7-Y TE</vt:lpstr>
      <vt:lpstr>BIEU 8-TDTT</vt:lpstr>
      <vt:lpstr>BIEU 9-TMDV</vt:lpstr>
      <vt:lpstr>BIEU 10-DAT CAY XANH</vt:lpstr>
      <vt:lpstr>BIEU 10-DUONG GIAO THONG</vt:lpstr>
      <vt:lpstr>Biểu 11 -Điện</vt:lpstr>
      <vt:lpstr>BIỂU 12- CHIÊU SÁNG</vt:lpstr>
      <vt:lpstr>BIEU 13-Cấp nước</vt:lpstr>
      <vt:lpstr>BIEU 14-CTR</vt:lpstr>
      <vt:lpstr>BIỂU 15 CBCC</vt:lpstr>
      <vt:lpstr>BIEU 10-VH</vt:lpstr>
      <vt:lpstr>BIEU 11 - NHÀ Ở</vt:lpstr>
      <vt:lpstr>Biểu 13 -Điện</vt:lpstr>
      <vt:lpstr>BIEU 14- CẤP NƯỚC</vt:lpstr>
      <vt:lpstr>MAU 15 CBCC</vt:lpstr>
      <vt:lpstr>MAU 16</vt:lpstr>
      <vt:lpstr>BANG TONG HOP TX</vt:lpstr>
      <vt:lpstr>BANG TONG HOP</vt:lpstr>
      <vt:lpstr>'BANG TONG HOP'!Print_Area</vt:lpstr>
      <vt:lpstr>'BIEU 1 - CC SD ĐẤT'!Print_Area</vt:lpstr>
      <vt:lpstr>'BIEU 10-DAT CAY XANH'!Print_Area</vt:lpstr>
      <vt:lpstr>'BIEU 10-DUONG GIAO THONG'!Print_Area</vt:lpstr>
      <vt:lpstr>'BIEU 10-VH'!Print_Area</vt:lpstr>
      <vt:lpstr>'BIEU 11 - NHÀ Ở'!Print_Area</vt:lpstr>
      <vt:lpstr>'Biểu 11 -Điện'!Print_Area</vt:lpstr>
      <vt:lpstr>'BIỂU 12- CHIÊU SÁNG'!Print_Area</vt:lpstr>
      <vt:lpstr>'Biểu 13 -Điện'!Print_Area</vt:lpstr>
      <vt:lpstr>'BIEU 13-Cấp nước'!Print_Area</vt:lpstr>
      <vt:lpstr>'BIEU 14- CẤP NƯỚC'!Print_Area</vt:lpstr>
      <vt:lpstr>'BIEU 14-CTR'!Print_Area</vt:lpstr>
      <vt:lpstr>'BIỂU 15 CBCC'!Print_Area</vt:lpstr>
      <vt:lpstr>'BIEU 2 - HỘ NGHÈO'!Print_Area</vt:lpstr>
      <vt:lpstr>'BIEU 2A - DS TẠM TRÚ'!Print_Area</vt:lpstr>
      <vt:lpstr>'BIEU 2-DÂN SỐ  '!Print_Area</vt:lpstr>
      <vt:lpstr>'BIEU 3 - THU CHI NGÂN SÁCH'!Print_Area</vt:lpstr>
      <vt:lpstr>'BIEU 4-HO NGHEO '!Print_Area</vt:lpstr>
      <vt:lpstr>'BIEU 5-PHI NONG NGHIEP'!Print_Area</vt:lpstr>
      <vt:lpstr>'BIEU 6-GIAO DUC'!Print_Area</vt:lpstr>
      <vt:lpstr>'BIEU 7-Y TE'!Print_Area</vt:lpstr>
      <vt:lpstr>'BIEU 8-TDTT'!Print_Area</vt:lpstr>
      <vt:lpstr>'BIEU 9-TMDV'!Print_Area</vt:lpstr>
      <vt:lpstr>'Đầu vào'!Print_Area</vt:lpstr>
      <vt:lpstr>'MAU 15 CBCC'!Print_Area</vt:lpstr>
      <vt:lpstr>'MAU 16'!Print_Area</vt:lpstr>
      <vt:lpstr>'TCTL T.TRẤN'!Print_Area</vt:lpstr>
      <vt:lpstr>'BIEU 14-CTR'!Print_Titles</vt:lpstr>
      <vt:lpstr>'BIEU 2-DÂN SỐ  '!Print_Titles</vt:lpstr>
      <vt:lpstr>'BIEU 3 - THU CHI NGÂN SÁCH'!Print_Titles</vt:lpstr>
      <vt:lpstr>'BIEU 4-HO NGHEO '!Print_Titles</vt:lpstr>
      <vt:lpstr>'BIEU 5-PHI NONG NGHIEP'!Print_Titles</vt:lpstr>
    </vt:vector>
  </TitlesOfParts>
  <Company>HEAVEN KILLERS RELEASE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DOANQUY</dc:creator>
  <cp:lastModifiedBy>Windows User</cp:lastModifiedBy>
  <cp:lastPrinted>2022-06-29T09:22:44Z</cp:lastPrinted>
  <dcterms:created xsi:type="dcterms:W3CDTF">2017-05-11T04:04:28Z</dcterms:created>
  <dcterms:modified xsi:type="dcterms:W3CDTF">2022-07-01T02:46:14Z</dcterms:modified>
</cp:coreProperties>
</file>